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io Espinosa\Documents\Cursos\KPI´S\Dashboard KPI´S\"/>
    </mc:Choice>
  </mc:AlternateContent>
  <bookViews>
    <workbookView xWindow="0" yWindow="0" windowWidth="23040" windowHeight="9336" activeTab="2"/>
  </bookViews>
  <sheets>
    <sheet name="Data" sheetId="1" r:id="rId1"/>
    <sheet name="Calculos" sheetId="2" state="veryHidden" r:id="rId2"/>
    <sheet name="Dashboard" sheetId="3" r:id="rId3"/>
  </sheets>
  <definedNames>
    <definedName name="Atenciones">Data!$F$2:$F$201</definedName>
    <definedName name="Consultor">Data!$B$2:$B$201</definedName>
    <definedName name="Controles">Data!$G$2:$G$201</definedName>
    <definedName name="Distrito">Data!$D$2:$D$201</definedName>
    <definedName name="Especialidades">Data!$E$2:$E$201</definedName>
    <definedName name="Ingresos">Data!$H$2:$H$201</definedName>
    <definedName name="Mes">Data!$C$2:$C$201</definedName>
    <definedName name="N°">Data!#REF!</definedName>
    <definedName name="SegmentaciónDeDatos_Consultor">#N/A</definedName>
  </definedNames>
  <calcPr calcId="162913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B18" i="2"/>
  <c r="F2" i="2"/>
  <c r="F1" i="2"/>
  <c r="M4" i="2" l="1"/>
  <c r="M8" i="2"/>
  <c r="M5" i="2"/>
  <c r="M9" i="2"/>
  <c r="M13" i="2"/>
  <c r="M7" i="2"/>
  <c r="M3" i="2"/>
  <c r="M6" i="2"/>
  <c r="M10" i="2"/>
  <c r="M14" i="2"/>
  <c r="M11" i="2"/>
  <c r="M12" i="2"/>
  <c r="F3" i="2"/>
  <c r="Q12" i="2" l="1"/>
  <c r="P12" i="2"/>
  <c r="O12" i="2"/>
  <c r="Q9" i="2"/>
  <c r="P9" i="2"/>
  <c r="O9" i="2"/>
  <c r="Q11" i="2"/>
  <c r="P11" i="2"/>
  <c r="O11" i="2"/>
  <c r="Q5" i="2"/>
  <c r="P5" i="2"/>
  <c r="O5" i="2"/>
  <c r="Q14" i="2"/>
  <c r="P14" i="2"/>
  <c r="O14" i="2"/>
  <c r="P7" i="2"/>
  <c r="Q7" i="2"/>
  <c r="O7" i="2"/>
  <c r="Q8" i="2"/>
  <c r="P8" i="2"/>
  <c r="O8" i="2"/>
  <c r="Q6" i="2"/>
  <c r="P6" i="2"/>
  <c r="O6" i="2"/>
  <c r="P3" i="2"/>
  <c r="Q3" i="2"/>
  <c r="O3" i="2"/>
  <c r="Q10" i="2"/>
  <c r="P10" i="2"/>
  <c r="O10" i="2"/>
  <c r="Q13" i="2"/>
  <c r="P13" i="2"/>
  <c r="O13" i="2"/>
  <c r="Q4" i="2"/>
  <c r="P4" i="2"/>
  <c r="O4" i="2"/>
  <c r="I3" i="2"/>
  <c r="J3" i="2" s="1"/>
  <c r="I2" i="2"/>
  <c r="K2" i="2" s="1"/>
  <c r="I1" i="2"/>
  <c r="J1" i="2" s="1"/>
</calcChain>
</file>

<file path=xl/sharedStrings.xml><?xml version="1.0" encoding="utf-8"?>
<sst xmlns="http://schemas.openxmlformats.org/spreadsheetml/2006/main" count="856" uniqueCount="40">
  <si>
    <t>Distrito</t>
  </si>
  <si>
    <t>Consultor</t>
  </si>
  <si>
    <t>Mes</t>
  </si>
  <si>
    <t>Especialidades</t>
  </si>
  <si>
    <t xml:space="preserve">Controles </t>
  </si>
  <si>
    <t>Consultor 1</t>
  </si>
  <si>
    <t>Marzo</t>
  </si>
  <si>
    <t>Clinica</t>
  </si>
  <si>
    <t>Oncológica</t>
  </si>
  <si>
    <t>Abril</t>
  </si>
  <si>
    <t>Deportiva</t>
  </si>
  <si>
    <t>Mayo</t>
  </si>
  <si>
    <t>Junio</t>
  </si>
  <si>
    <t>Julio</t>
  </si>
  <si>
    <t>Consultor 2</t>
  </si>
  <si>
    <t>Agosto</t>
  </si>
  <si>
    <t>Setiembre</t>
  </si>
  <si>
    <t>Octubre</t>
  </si>
  <si>
    <t>Noviembre</t>
  </si>
  <si>
    <t>Consultor 3</t>
  </si>
  <si>
    <t>Diciembre</t>
  </si>
  <si>
    <t>Enero</t>
  </si>
  <si>
    <t>Febrero</t>
  </si>
  <si>
    <t>Consultor 4</t>
  </si>
  <si>
    <t>Consultor 5</t>
  </si>
  <si>
    <t>CALLAO</t>
  </si>
  <si>
    <t>LIMA</t>
  </si>
  <si>
    <t>LINCE</t>
  </si>
  <si>
    <t>SURCO</t>
  </si>
  <si>
    <t>Atenciones</t>
  </si>
  <si>
    <t>Ingresos</t>
  </si>
  <si>
    <t>Etiquetas de fila</t>
  </si>
  <si>
    <t>Total general</t>
  </si>
  <si>
    <t>ID</t>
  </si>
  <si>
    <t>Rangos</t>
  </si>
  <si>
    <t>%</t>
  </si>
  <si>
    <t>Rojo</t>
  </si>
  <si>
    <t>Amarrillo</t>
  </si>
  <si>
    <t>Verde</t>
  </si>
  <si>
    <t>Blanco (Transparente)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</si>
</sst>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9" fontId="0" fillId="0" borderId="0" xfId="1" applyFont="1" applyAlignment="1">
      <alignment horizontal="center"/>
    </xf>
    <xf numFmtId="9" fontId="0" fillId="0" borderId="0" xfId="0" applyNumberFormat="1"/>
    <xf numFmtId="9" fontId="0" fillId="0" borderId="1" xfId="0" applyNumberFormat="1" applyBorder="1"/>
    <xf numFmtId="9" fontId="0" fillId="0" borderId="1" xfId="1" applyFont="1" applyBorder="1"/>
  </cellXfs>
  <cellStyles count="2">
    <cellStyle name="Normal" xfId="0" builtinId="0"/>
    <cellStyle name="Porcentaje" xfId="1" builtinId="5"/>
  </cellStyles>
  <dxfs count="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5512820512819"/>
          <c:y val="5.7291666666666664E-2"/>
          <c:w val="0.73317307692307687"/>
          <c:h val="0.942708333333333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88-4CA6-9A4F-95EFBCA3292F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  <a:alpha val="8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88-4CA6-9A4F-95EFBCA3292F}"/>
              </c:ext>
            </c:extLst>
          </c:dPt>
          <c:val>
            <c:numRef>
              <c:f>Calculos!$I$1:$J$1</c:f>
              <c:numCache>
                <c:formatCode>0%</c:formatCode>
                <c:ptCount val="2"/>
                <c:pt idx="0">
                  <c:v>0.46540740740740733</c:v>
                </c:pt>
                <c:pt idx="1">
                  <c:v>0.53459259259259273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88-4CA6-9A4F-95EFBCA32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06-41B1-8C81-986F5AC578B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06-41B1-8C81-986F5AC578B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06-41B1-8C81-986F5AC578B2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206-41B1-8C81-986F5AC578B2}"/>
              </c:ext>
            </c:extLst>
          </c:dPt>
          <c:val>
            <c:numRef>
              <c:f>Calculos!$F$16:$F$19</c:f>
              <c:numCache>
                <c:formatCode>0%</c:formatCode>
                <c:ptCount val="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06-41B1-8C81-986F5AC57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2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206-41B1-8C81-986F5AC578B2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206-41B1-8C81-986F5AC578B2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206-41B1-8C81-986F5AC578B2}"/>
              </c:ext>
            </c:extLst>
          </c:dPt>
          <c:val>
            <c:numRef>
              <c:f>Calculos!$I$2:$K$2</c:f>
              <c:numCache>
                <c:formatCode>0%</c:formatCode>
                <c:ptCount val="3"/>
                <c:pt idx="0">
                  <c:v>0.53675000000000028</c:v>
                </c:pt>
                <c:pt idx="1">
                  <c:v>0.03</c:v>
                </c:pt>
                <c:pt idx="2">
                  <c:v>1.1332499999999996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206-41B1-8C81-986F5AC57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5726495726495731"/>
          <c:h val="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63500" h="63500" prst="artDeco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61E-4E79-85B5-3254BD7A3F21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1E-4E79-85B5-3254BD7A3F21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1E-4E79-85B5-3254BD7A3F21}"/>
              </c:ext>
            </c:extLst>
          </c:dPt>
          <c:val>
            <c:numRef>
              <c:f>Calculos!$I$3:$K$3</c:f>
              <c:numCache>
                <c:formatCode>0%</c:formatCode>
                <c:ptCount val="3"/>
                <c:pt idx="0">
                  <c:v>0.36111111111111099</c:v>
                </c:pt>
                <c:pt idx="1">
                  <c:v>0.63888888888888906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1E-4E79-85B5-3254BD7A3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2"/>
          <c:order val="2"/>
          <c:tx>
            <c:strRef>
              <c:f>Calculos!$Q$2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Calculos!$N$3:$N$14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Calculos!$Q$3:$Q$14</c:f>
              <c:numCache>
                <c:formatCode>0%</c:formatCode>
                <c:ptCount val="12"/>
                <c:pt idx="0">
                  <c:v>0.36111111111111099</c:v>
                </c:pt>
                <c:pt idx="1">
                  <c:v>0.76</c:v>
                </c:pt>
                <c:pt idx="2">
                  <c:v>0.53177777777777802</c:v>
                </c:pt>
                <c:pt idx="3">
                  <c:v>0.39444444444444499</c:v>
                </c:pt>
                <c:pt idx="4">
                  <c:v>0.78</c:v>
                </c:pt>
                <c:pt idx="5">
                  <c:v>0.36777777777777798</c:v>
                </c:pt>
                <c:pt idx="6">
                  <c:v>0.37777777777777799</c:v>
                </c:pt>
                <c:pt idx="7">
                  <c:v>0.35444444444444501</c:v>
                </c:pt>
                <c:pt idx="8">
                  <c:v>0.28999999999999998</c:v>
                </c:pt>
                <c:pt idx="9">
                  <c:v>0.41111111111111098</c:v>
                </c:pt>
                <c:pt idx="10">
                  <c:v>0.36444444444444501</c:v>
                </c:pt>
                <c:pt idx="11">
                  <c:v>0.414444444444445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B-4308-8B8C-EDD49C533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13699680"/>
        <c:axId val="-1413703488"/>
      </c:areaChart>
      <c:barChart>
        <c:barDir val="col"/>
        <c:grouping val="clustered"/>
        <c:varyColors val="0"/>
        <c:ser>
          <c:idx val="0"/>
          <c:order val="0"/>
          <c:tx>
            <c:strRef>
              <c:f>Calculos!$O$2</c:f>
              <c:strCache>
                <c:ptCount val="1"/>
                <c:pt idx="0">
                  <c:v>Atenciones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Calculos!$N$3:$N$14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Calculos!$O$3:$O$14</c:f>
              <c:numCache>
                <c:formatCode>0%</c:formatCode>
                <c:ptCount val="12"/>
                <c:pt idx="0">
                  <c:v>0.46540740740740733</c:v>
                </c:pt>
                <c:pt idx="1">
                  <c:v>0.75</c:v>
                </c:pt>
                <c:pt idx="2">
                  <c:v>0.41029629629629633</c:v>
                </c:pt>
                <c:pt idx="3">
                  <c:v>0.41940740740740767</c:v>
                </c:pt>
                <c:pt idx="4">
                  <c:v>0.71333333333333326</c:v>
                </c:pt>
                <c:pt idx="5">
                  <c:v>0.49496296296296299</c:v>
                </c:pt>
                <c:pt idx="6">
                  <c:v>0.40440740740740733</c:v>
                </c:pt>
                <c:pt idx="7">
                  <c:v>0.58251851851851877</c:v>
                </c:pt>
                <c:pt idx="8">
                  <c:v>0.27666666666666667</c:v>
                </c:pt>
                <c:pt idx="9">
                  <c:v>0.43440740740740735</c:v>
                </c:pt>
                <c:pt idx="10">
                  <c:v>0.42518518518518533</c:v>
                </c:pt>
                <c:pt idx="11">
                  <c:v>0.43740740740740769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B-4308-8B8C-EDD49C533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413699680"/>
        <c:axId val="-1413703488"/>
      </c:barChart>
      <c:lineChart>
        <c:grouping val="standard"/>
        <c:varyColors val="0"/>
        <c:ser>
          <c:idx val="1"/>
          <c:order val="1"/>
          <c:tx>
            <c:strRef>
              <c:f>Calculos!$P$2</c:f>
              <c:strCache>
                <c:ptCount val="1"/>
                <c:pt idx="0">
                  <c:v>Controles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38100" cmpd="dbl">
                <a:solidFill>
                  <a:schemeClr val="accent2"/>
                </a:solidFill>
              </a:ln>
              <a:effectLst/>
            </c:spPr>
          </c:marker>
          <c:cat>
            <c:strRef>
              <c:f>Calculos!$N$3:$N$14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Calculos!$P$3:$P$14</c:f>
              <c:numCache>
                <c:formatCode>0%</c:formatCode>
                <c:ptCount val="12"/>
                <c:pt idx="0">
                  <c:v>0.53675000000000028</c:v>
                </c:pt>
                <c:pt idx="1">
                  <c:v>0.51750000000000007</c:v>
                </c:pt>
                <c:pt idx="2">
                  <c:v>0.37088888888888899</c:v>
                </c:pt>
                <c:pt idx="3">
                  <c:v>0.47183333333333377</c:v>
                </c:pt>
                <c:pt idx="4">
                  <c:v>0.62749999999999995</c:v>
                </c:pt>
                <c:pt idx="5">
                  <c:v>0.55283333333333351</c:v>
                </c:pt>
                <c:pt idx="6">
                  <c:v>0.47579166666666678</c:v>
                </c:pt>
                <c:pt idx="7">
                  <c:v>0.63066666666666693</c:v>
                </c:pt>
                <c:pt idx="8">
                  <c:v>0.38750000000000001</c:v>
                </c:pt>
                <c:pt idx="9">
                  <c:v>0.46787499999999999</c:v>
                </c:pt>
                <c:pt idx="10">
                  <c:v>0.503541666666667</c:v>
                </c:pt>
                <c:pt idx="11">
                  <c:v>0.46708333333333357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1B-4308-8B8C-EDD49C533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3699680"/>
        <c:axId val="-1413703488"/>
      </c:lineChart>
      <c:catAx>
        <c:axId val="-141369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endParaRPr lang="es-MX"/>
          </a:p>
        </c:txPr>
        <c:crossAx val="-1413703488"/>
        <c:crosses val="autoZero"/>
        <c:auto val="1"/>
        <c:lblAlgn val="ctr"/>
        <c:lblOffset val="100"/>
        <c:noMultiLvlLbl val="0"/>
      </c:catAx>
      <c:valAx>
        <c:axId val="-14137034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1369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Calculos!$E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Drop" dropLines="12" dropStyle="combo" dx="20" fmlaLink="Calculos!$E$2" fmlaRange="Calculos!$A$3:$A$14" noThreeD="1" sel="1" val="0"/>
</file>

<file path=xl/ctrlProps/ctrlProp6.xml><?xml version="1.0" encoding="utf-8"?>
<formControlPr xmlns="http://schemas.microsoft.com/office/spreadsheetml/2009/9/main" objectType="CheckBox" checked="Checked" fmlaLink="Calculos!$O$1" lockText="1" noThreeD="1"/>
</file>

<file path=xl/ctrlProps/ctrlProp7.xml><?xml version="1.0" encoding="utf-8"?>
<formControlPr xmlns="http://schemas.microsoft.com/office/spreadsheetml/2009/9/main" objectType="CheckBox" checked="Checked" fmlaLink="Calculos!$P$1" lockText="1" noThreeD="1"/>
</file>

<file path=xl/ctrlProps/ctrlProp8.xml><?xml version="1.0" encoding="utf-8"?>
<formControlPr xmlns="http://schemas.microsoft.com/office/spreadsheetml/2009/9/main" objectType="CheckBox" checked="Checked" fmlaLink="Calculos!$Q$1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175260</xdr:rowOff>
    </xdr:from>
    <xdr:to>
      <xdr:col>1</xdr:col>
      <xdr:colOff>693420</xdr:colOff>
      <xdr:row>33</xdr:row>
      <xdr:rowOff>81915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nsultor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sul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64998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30480</xdr:rowOff>
    </xdr:from>
    <xdr:to>
      <xdr:col>17</xdr:col>
      <xdr:colOff>594360</xdr:colOff>
      <xdr:row>2</xdr:row>
      <xdr:rowOff>167640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1920" y="30480"/>
          <a:ext cx="13944600" cy="50292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2800" b="1">
              <a:latin typeface="Gadugi" panose="020B0502040204020203" pitchFamily="34" charset="0"/>
              <a:ea typeface="Gadugi" panose="020B0502040204020203" pitchFamily="34" charset="0"/>
            </a:rPr>
            <a:t>DASHBOARD MODELO</a:t>
          </a:r>
        </a:p>
      </xdr:txBody>
    </xdr:sp>
    <xdr:clientData/>
  </xdr:twoCellAnchor>
  <xdr:twoCellAnchor>
    <xdr:from>
      <xdr:col>0</xdr:col>
      <xdr:colOff>59055</xdr:colOff>
      <xdr:row>3</xdr:row>
      <xdr:rowOff>68580</xdr:rowOff>
    </xdr:from>
    <xdr:to>
      <xdr:col>2</xdr:col>
      <xdr:colOff>440055</xdr:colOff>
      <xdr:row>12</xdr:row>
      <xdr:rowOff>45720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59055" y="627380"/>
          <a:ext cx="1972733" cy="1653540"/>
          <a:chOff x="68580" y="617220"/>
          <a:chExt cx="1965960" cy="162306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68580" y="617220"/>
            <a:ext cx="1965960" cy="1623060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68580" y="617220"/>
            <a:ext cx="1965960" cy="23622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PE" sz="1100" b="1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</a:rPr>
              <a:t>Seleccionar Distrito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</xdr:colOff>
          <xdr:row>5</xdr:row>
          <xdr:rowOff>7620</xdr:rowOff>
        </xdr:from>
        <xdr:to>
          <xdr:col>2</xdr:col>
          <xdr:colOff>335280</xdr:colOff>
          <xdr:row>6</xdr:row>
          <xdr:rowOff>76200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CALLAO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</xdr:colOff>
          <xdr:row>6</xdr:row>
          <xdr:rowOff>160020</xdr:rowOff>
        </xdr:from>
        <xdr:to>
          <xdr:col>2</xdr:col>
          <xdr:colOff>335280</xdr:colOff>
          <xdr:row>8</xdr:row>
          <xdr:rowOff>45720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</xdr:colOff>
          <xdr:row>8</xdr:row>
          <xdr:rowOff>137160</xdr:rowOff>
        </xdr:from>
        <xdr:to>
          <xdr:col>2</xdr:col>
          <xdr:colOff>335280</xdr:colOff>
          <xdr:row>10</xdr:row>
          <xdr:rowOff>22860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</xdr:colOff>
          <xdr:row>10</xdr:row>
          <xdr:rowOff>83820</xdr:rowOff>
        </xdr:from>
        <xdr:to>
          <xdr:col>2</xdr:col>
          <xdr:colOff>335280</xdr:colOff>
          <xdr:row>11</xdr:row>
          <xdr:rowOff>152400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SURCO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59055</xdr:colOff>
      <xdr:row>13</xdr:row>
      <xdr:rowOff>144780</xdr:rowOff>
    </xdr:from>
    <xdr:to>
      <xdr:col>2</xdr:col>
      <xdr:colOff>440055</xdr:colOff>
      <xdr:row>17</xdr:row>
      <xdr:rowOff>68580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/>
      </xdr:nvGrpSpPr>
      <xdr:grpSpPr>
        <a:xfrm>
          <a:off x="59055" y="2566247"/>
          <a:ext cx="1972733" cy="668866"/>
          <a:chOff x="68580" y="617220"/>
          <a:chExt cx="1965960" cy="655320"/>
        </a:xfrm>
      </xdr:grpSpPr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68580" y="617220"/>
            <a:ext cx="1965960" cy="655320"/>
          </a:xfrm>
          <a:prstGeom prst="rect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68580" y="617220"/>
            <a:ext cx="1965960" cy="23622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PE" sz="1100" b="1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</a:rPr>
              <a:t>Seleccionar Mes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15</xdr:row>
          <xdr:rowOff>91440</xdr:rowOff>
        </xdr:from>
        <xdr:to>
          <xdr:col>2</xdr:col>
          <xdr:colOff>396240</xdr:colOff>
          <xdr:row>16</xdr:row>
          <xdr:rowOff>160020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525780</xdr:colOff>
      <xdr:row>3</xdr:row>
      <xdr:rowOff>30480</xdr:rowOff>
    </xdr:from>
    <xdr:to>
      <xdr:col>17</xdr:col>
      <xdr:colOff>525780</xdr:colOff>
      <xdr:row>16</xdr:row>
      <xdr:rowOff>99060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110740" y="579120"/>
          <a:ext cx="11887200" cy="244602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327660</xdr:colOff>
      <xdr:row>2</xdr:row>
      <xdr:rowOff>144780</xdr:rowOff>
    </xdr:from>
    <xdr:to>
      <xdr:col>6</xdr:col>
      <xdr:colOff>304800</xdr:colOff>
      <xdr:row>15</xdr:row>
      <xdr:rowOff>87250</xdr:rowOff>
    </xdr:to>
    <xdr:sp macro="" textlink="">
      <xdr:nvSpPr>
        <xdr:cNvPr id="18" name="Anill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705100" y="510540"/>
          <a:ext cx="2354580" cy="2319910"/>
        </a:xfrm>
        <a:prstGeom prst="donut">
          <a:avLst>
            <a:gd name="adj" fmla="val 18089"/>
          </a:avLst>
        </a:prstGeom>
        <a:solidFill>
          <a:srgbClr val="C00000"/>
        </a:solidFill>
        <a:ln>
          <a:solidFill>
            <a:srgbClr val="C00000"/>
          </a:solidFill>
        </a:ln>
        <a:scene3d>
          <a:camera prst="isometricTopUp">
            <a:rot lat="18600000" lon="20400000" rev="1500000"/>
          </a:camera>
          <a:lightRig rig="threePt" dir="t"/>
        </a:scene3d>
        <a:sp3d extrusionH="76200"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556260</xdr:colOff>
      <xdr:row>2</xdr:row>
      <xdr:rowOff>106680</xdr:rowOff>
    </xdr:from>
    <xdr:to>
      <xdr:col>6</xdr:col>
      <xdr:colOff>685800</xdr:colOff>
      <xdr:row>16</xdr:row>
      <xdr:rowOff>91440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731520</xdr:colOff>
      <xdr:row>7</xdr:row>
      <xdr:rowOff>129540</xdr:rowOff>
    </xdr:from>
    <xdr:to>
      <xdr:col>5</xdr:col>
      <xdr:colOff>758774</xdr:colOff>
      <xdr:row>10</xdr:row>
      <xdr:rowOff>179590</xdr:rowOff>
    </xdr:to>
    <xdr:sp macro="" textlink="Calculos!I1">
      <xdr:nvSpPr>
        <xdr:cNvPr id="20" name="CuadroText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108960" y="1409700"/>
          <a:ext cx="1612214" cy="598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54D0BBCF-34BB-4119-AF53-EAD2DE115A4F}" type="TxLink">
            <a:rPr lang="en-US" sz="2800" b="0" i="0" u="none" strike="noStrike">
              <a:solidFill>
                <a:srgbClr val="C00000"/>
              </a:solidFill>
              <a:latin typeface="Arial Black" panose="020B0A04020102020204" pitchFamily="34" charset="0"/>
              <a:cs typeface="Calibri"/>
            </a:rPr>
            <a:pPr algn="ctr"/>
            <a:t>47%</a:t>
          </a:fld>
          <a:endParaRPr lang="es-PE" sz="2800">
            <a:solidFill>
              <a:srgbClr val="C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3</xdr:col>
      <xdr:colOff>556260</xdr:colOff>
      <xdr:row>3</xdr:row>
      <xdr:rowOff>49530</xdr:rowOff>
    </xdr:from>
    <xdr:ext cx="1904047" cy="279948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933700" y="598170"/>
          <a:ext cx="1904047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 b="1">
              <a:solidFill>
                <a:schemeClr val="tx1"/>
              </a:solidFill>
              <a:latin typeface="Gadugi" panose="020B0502040204020203" pitchFamily="34" charset="0"/>
              <a:ea typeface="Gadugi" panose="020B0502040204020203" pitchFamily="34" charset="0"/>
            </a:rPr>
            <a:t>Porcentaje</a:t>
          </a:r>
          <a:r>
            <a:rPr lang="es-PE" sz="1100" b="1" baseline="0">
              <a:solidFill>
                <a:schemeClr val="tx1"/>
              </a:solidFill>
              <a:latin typeface="Gadugi" panose="020B0502040204020203" pitchFamily="34" charset="0"/>
              <a:ea typeface="Gadugi" panose="020B0502040204020203" pitchFamily="34" charset="0"/>
            </a:rPr>
            <a:t> de Atenciones</a:t>
          </a:r>
          <a:endParaRPr lang="es-PE" sz="1100" b="1">
            <a:solidFill>
              <a:schemeClr val="tx1"/>
            </a:solidFill>
            <a:latin typeface="Gadugi" panose="020B0502040204020203" pitchFamily="34" charset="0"/>
            <a:ea typeface="Gadugi" panose="020B0502040204020203" pitchFamily="34" charset="0"/>
          </a:endParaRPr>
        </a:p>
      </xdr:txBody>
    </xdr:sp>
    <xdr:clientData/>
  </xdr:oneCellAnchor>
  <xdr:twoCellAnchor>
    <xdr:from>
      <xdr:col>7</xdr:col>
      <xdr:colOff>541020</xdr:colOff>
      <xdr:row>3</xdr:row>
      <xdr:rowOff>129540</xdr:rowOff>
    </xdr:from>
    <xdr:to>
      <xdr:col>12</xdr:col>
      <xdr:colOff>312420</xdr:colOff>
      <xdr:row>20</xdr:row>
      <xdr:rowOff>144780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26080</xdr:colOff>
      <xdr:row>3</xdr:row>
      <xdr:rowOff>49530</xdr:rowOff>
    </xdr:from>
    <xdr:ext cx="1829027" cy="279948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7158400" y="598170"/>
          <a:ext cx="1829027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 b="1">
              <a:solidFill>
                <a:schemeClr val="tx1"/>
              </a:solidFill>
              <a:latin typeface="Gadugi" panose="020B0502040204020203" pitchFamily="34" charset="0"/>
              <a:ea typeface="Gadugi" panose="020B0502040204020203" pitchFamily="34" charset="0"/>
            </a:rPr>
            <a:t>Porcentaje</a:t>
          </a:r>
          <a:r>
            <a:rPr lang="es-PE" sz="1100" b="1" baseline="0">
              <a:solidFill>
                <a:schemeClr val="tx1"/>
              </a:solidFill>
              <a:latin typeface="Gadugi" panose="020B0502040204020203" pitchFamily="34" charset="0"/>
              <a:ea typeface="Gadugi" panose="020B0502040204020203" pitchFamily="34" charset="0"/>
            </a:rPr>
            <a:t> de Controles</a:t>
          </a:r>
          <a:endParaRPr lang="es-PE" sz="1100" b="1">
            <a:solidFill>
              <a:schemeClr val="tx1"/>
            </a:solidFill>
            <a:latin typeface="Gadugi" panose="020B0502040204020203" pitchFamily="34" charset="0"/>
            <a:ea typeface="Gadugi" panose="020B0502040204020203" pitchFamily="34" charset="0"/>
          </a:endParaRPr>
        </a:p>
      </xdr:txBody>
    </xdr:sp>
    <xdr:clientData/>
  </xdr:oneCellAnchor>
  <xdr:twoCellAnchor>
    <xdr:from>
      <xdr:col>9</xdr:col>
      <xdr:colOff>670560</xdr:colOff>
      <xdr:row>11</xdr:row>
      <xdr:rowOff>15240</xdr:rowOff>
    </xdr:from>
    <xdr:to>
      <xdr:col>10</xdr:col>
      <xdr:colOff>166080</xdr:colOff>
      <xdr:row>12</xdr:row>
      <xdr:rowOff>120360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7802880" y="2026920"/>
          <a:ext cx="288000" cy="288000"/>
        </a:xfrm>
        <a:prstGeom prst="ellipse">
          <a:avLst/>
        </a:prstGeom>
        <a:solidFill>
          <a:schemeClr val="tx1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144780</xdr:colOff>
      <xdr:row>12</xdr:row>
      <xdr:rowOff>131444</xdr:rowOff>
    </xdr:from>
    <xdr:to>
      <xdr:col>11</xdr:col>
      <xdr:colOff>106680</xdr:colOff>
      <xdr:row>15</xdr:row>
      <xdr:rowOff>109167</xdr:rowOff>
    </xdr:to>
    <xdr:sp macro="" textlink="Calculos!I2">
      <xdr:nvSpPr>
        <xdr:cNvPr id="26" name="CuadroText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7277100" y="2326004"/>
          <a:ext cx="1546860" cy="526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1602F3E-9BA8-48FF-9143-907733CEEC64}" type="TxLink">
            <a:rPr lang="en-US" sz="2800" b="0" i="0" u="none" strike="noStrike">
              <a:solidFill>
                <a:srgbClr val="00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ctr"/>
            <a:t>54%</a:t>
          </a:fld>
          <a:endParaRPr lang="es-PE" sz="2800" b="1" i="0" u="none" strike="noStrike">
            <a:solidFill>
              <a:srgbClr val="C0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13</xdr:col>
      <xdr:colOff>106680</xdr:colOff>
      <xdr:row>5</xdr:row>
      <xdr:rowOff>152400</xdr:rowOff>
    </xdr:from>
    <xdr:to>
      <xdr:col>17</xdr:col>
      <xdr:colOff>441960</xdr:colOff>
      <xdr:row>21</xdr:row>
      <xdr:rowOff>83820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312420</xdr:colOff>
      <xdr:row>11</xdr:row>
      <xdr:rowOff>108584</xdr:rowOff>
    </xdr:from>
    <xdr:to>
      <xdr:col>16</xdr:col>
      <xdr:colOff>274320</xdr:colOff>
      <xdr:row>14</xdr:row>
      <xdr:rowOff>86307</xdr:rowOff>
    </xdr:to>
    <xdr:sp macro="" textlink="Calculos!I3">
      <xdr:nvSpPr>
        <xdr:cNvPr id="28" name="CuadroText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1407140" y="2120264"/>
          <a:ext cx="1546860" cy="526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CB9291A1-F1D3-4809-A7DD-AEA48A39C229}" type="TxLink">
            <a:rPr lang="en-US" sz="2800" b="0" i="0" u="none" strike="noStrike">
              <a:solidFill>
                <a:srgbClr val="0070C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ctr"/>
            <a:t>36%</a:t>
          </a:fld>
          <a:endParaRPr lang="es-PE" sz="2800" b="1" i="0" u="none" strike="noStrike">
            <a:solidFill>
              <a:srgbClr val="0070C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oneCellAnchor>
    <xdr:from>
      <xdr:col>14</xdr:col>
      <xdr:colOff>213360</xdr:colOff>
      <xdr:row>3</xdr:row>
      <xdr:rowOff>49530</xdr:rowOff>
    </xdr:from>
    <xdr:ext cx="1753878" cy="279948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1308080" y="598170"/>
          <a:ext cx="1753878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 b="1">
              <a:solidFill>
                <a:schemeClr val="tx1"/>
              </a:solidFill>
              <a:latin typeface="Gadugi" panose="020B0502040204020203" pitchFamily="34" charset="0"/>
              <a:ea typeface="Gadugi" panose="020B0502040204020203" pitchFamily="34" charset="0"/>
            </a:rPr>
            <a:t>Porcentaje</a:t>
          </a:r>
          <a:r>
            <a:rPr lang="es-PE" sz="1100" b="1" baseline="0">
              <a:solidFill>
                <a:schemeClr val="tx1"/>
              </a:solidFill>
              <a:latin typeface="Gadugi" panose="020B0502040204020203" pitchFamily="34" charset="0"/>
              <a:ea typeface="Gadugi" panose="020B0502040204020203" pitchFamily="34" charset="0"/>
            </a:rPr>
            <a:t> de Ingresos</a:t>
          </a:r>
          <a:endParaRPr lang="es-PE" sz="1100" b="1">
            <a:solidFill>
              <a:schemeClr val="tx1"/>
            </a:solidFill>
            <a:latin typeface="Gadugi" panose="020B0502040204020203" pitchFamily="34" charset="0"/>
            <a:ea typeface="Gadugi" panose="020B0502040204020203" pitchFamily="34" charset="0"/>
          </a:endParaRPr>
        </a:p>
      </xdr:txBody>
    </xdr:sp>
    <xdr:clientData/>
  </xdr:oneCellAnchor>
  <xdr:twoCellAnchor>
    <xdr:from>
      <xdr:col>0</xdr:col>
      <xdr:colOff>59055</xdr:colOff>
      <xdr:row>18</xdr:row>
      <xdr:rowOff>121920</xdr:rowOff>
    </xdr:from>
    <xdr:to>
      <xdr:col>2</xdr:col>
      <xdr:colOff>440055</xdr:colOff>
      <xdr:row>27</xdr:row>
      <xdr:rowOff>99060</xdr:rowOff>
    </xdr:to>
    <xdr:grpSp>
      <xdr:nvGrpSpPr>
        <xdr:cNvPr id="30" name="Grup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/>
      </xdr:nvGrpSpPr>
      <xdr:grpSpPr>
        <a:xfrm>
          <a:off x="59055" y="3474720"/>
          <a:ext cx="1972733" cy="1653540"/>
          <a:chOff x="68580" y="617220"/>
          <a:chExt cx="1965960" cy="1623060"/>
        </a:xfrm>
      </xdr:grpSpPr>
      <xdr:sp macro="" textlink="">
        <xdr:nvSpPr>
          <xdr:cNvPr id="31" name="Rectángulo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/>
        </xdr:nvSpPr>
        <xdr:spPr>
          <a:xfrm>
            <a:off x="68580" y="617220"/>
            <a:ext cx="1965960" cy="1623060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/>
        </xdr:nvSpPr>
        <xdr:spPr>
          <a:xfrm>
            <a:off x="68580" y="617220"/>
            <a:ext cx="1965960" cy="23622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PE" sz="1100" b="1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</a:rPr>
              <a:t>Seleccionar Indicador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20</xdr:row>
          <xdr:rowOff>53340</xdr:rowOff>
        </xdr:from>
        <xdr:to>
          <xdr:col>2</xdr:col>
          <xdr:colOff>373380</xdr:colOff>
          <xdr:row>21</xdr:row>
          <xdr:rowOff>121920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Atenciones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22</xdr:row>
          <xdr:rowOff>182880</xdr:rowOff>
        </xdr:from>
        <xdr:to>
          <xdr:col>2</xdr:col>
          <xdr:colOff>373380</xdr:colOff>
          <xdr:row>24</xdr:row>
          <xdr:rowOff>68580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25</xdr:row>
          <xdr:rowOff>121920</xdr:rowOff>
        </xdr:from>
        <xdr:to>
          <xdr:col>2</xdr:col>
          <xdr:colOff>373380</xdr:colOff>
          <xdr:row>27</xdr:row>
          <xdr:rowOff>7620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Ingresos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441960</xdr:colOff>
      <xdr:row>16</xdr:row>
      <xdr:rowOff>114300</xdr:rowOff>
    </xdr:from>
    <xdr:to>
      <xdr:col>17</xdr:col>
      <xdr:colOff>541020</xdr:colOff>
      <xdr:row>30</xdr:row>
      <xdr:rowOff>121920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579.240124421296" createdVersion="5" refreshedVersion="5" minRefreshableVersion="3" recordCount="200">
  <cacheSource type="worksheet">
    <worksheetSource name="Tabla1"/>
  </cacheSource>
  <cacheFields count="8">
    <cacheField name="N°" numFmtId="0">
      <sharedItems containsSemiMixedTypes="0" containsString="0" containsNumber="1" containsInteger="1" minValue="1" maxValue="200"/>
    </cacheField>
    <cacheField name="Consultor" numFmtId="0">
      <sharedItems count="5">
        <s v="Consultor 3"/>
        <s v="Consultor 5"/>
        <s v="Consultor 2"/>
        <s v="Consultor 4"/>
        <s v="Consultor 1"/>
      </sharedItems>
    </cacheField>
    <cacheField name="Mes" numFmtId="0">
      <sharedItems/>
    </cacheField>
    <cacheField name="Distrito" numFmtId="0">
      <sharedItems/>
    </cacheField>
    <cacheField name="Especialidades" numFmtId="0">
      <sharedItems/>
    </cacheField>
    <cacheField name="Atenciones" numFmtId="9">
      <sharedItems containsSemiMixedTypes="0" containsString="0" containsNumber="1" minValue="0.214592592592593" maxValue="0.73629629629629634"/>
    </cacheField>
    <cacheField name="Controles " numFmtId="9">
      <sharedItems containsSemiMixedTypes="0" containsString="0" containsNumber="1" minValue="0.06" maxValue="0.86144444444444501"/>
    </cacheField>
    <cacheField name="Ingresos" numFmtId="9">
      <sharedItems containsSemiMixedTypes="0" containsString="0" containsNumber="1" minValue="0.12" maxValue="0.82377777777777905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n v="1"/>
    <x v="0"/>
    <s v="Noviembre"/>
    <s v="LIMA"/>
    <s v="Clinica"/>
    <n v="0.33666666666666667"/>
    <n v="0.63066666666666693"/>
    <n v="0.45"/>
  </r>
  <r>
    <n v="2"/>
    <x v="1"/>
    <s v="Febrero"/>
    <s v="CALLAO"/>
    <s v="Oncológica"/>
    <n v="0.46666666666666662"/>
    <n v="0.51750000000000007"/>
    <n v="0.76"/>
  </r>
  <r>
    <n v="3"/>
    <x v="0"/>
    <s v="Abril"/>
    <s v="SURCO"/>
    <s v="Oncológica"/>
    <n v="0.38666666666666671"/>
    <n v="0.32"/>
    <n v="0.27"/>
  </r>
  <r>
    <n v="4"/>
    <x v="2"/>
    <s v="Enero"/>
    <s v="LIMA"/>
    <s v="Clinica"/>
    <n v="0.51666666666666672"/>
    <n v="0.48000000000000004"/>
    <n v="0.78"/>
  </r>
  <r>
    <n v="5"/>
    <x v="2"/>
    <s v="Febrero"/>
    <s v="CALLAO"/>
    <s v="Clinica"/>
    <n v="0.21999999999999997"/>
    <n v="0.34499999999999997"/>
    <n v="0.28999999999999998"/>
  </r>
  <r>
    <n v="6"/>
    <x v="2"/>
    <s v="Julio"/>
    <s v="SURCO"/>
    <s v="Clinica"/>
    <n v="0.27666666666666667"/>
    <n v="0.25750000000000001"/>
    <n v="0.28000000000000003"/>
  </r>
  <r>
    <n v="7"/>
    <x v="0"/>
    <s v="Julio"/>
    <s v="SURCO"/>
    <s v="Clinica"/>
    <n v="0.46"/>
    <n v="0.45"/>
    <n v="0.33"/>
  </r>
  <r>
    <n v="8"/>
    <x v="2"/>
    <s v="Julio"/>
    <s v="SURCO"/>
    <s v="Oncológica"/>
    <n v="0.6333333333333333"/>
    <n v="0.66749999999999998"/>
    <n v="0.82"/>
  </r>
  <r>
    <n v="9"/>
    <x v="1"/>
    <s v="Marzo"/>
    <s v="LINCE"/>
    <s v="Oncológica"/>
    <n v="0.31666666666666665"/>
    <n v="0.3"/>
    <n v="0.25"/>
  </r>
  <r>
    <n v="10"/>
    <x v="0"/>
    <s v="Agosto"/>
    <s v="LIMA"/>
    <s v="Deportiva"/>
    <n v="0.42240740740740734"/>
    <n v="0.42458333333333326"/>
    <n v="0.431111111111111"/>
  </r>
  <r>
    <n v="11"/>
    <x v="2"/>
    <s v="Setiembre"/>
    <s v="LIMA"/>
    <s v="Deportiva"/>
    <n v="0.41362962962962962"/>
    <n v="0.41716666666666674"/>
    <n v="0.42777777777777798"/>
  </r>
  <r>
    <n v="12"/>
    <x v="3"/>
    <s v="Agosto"/>
    <s v="LINCE"/>
    <s v="Deportiva"/>
    <n v="0.40485185185185163"/>
    <n v="0.40974999999999973"/>
    <n v="0.42444444444444401"/>
  </r>
  <r>
    <n v="13"/>
    <x v="4"/>
    <s v="Setiembre"/>
    <s v="LIMA"/>
    <s v="Deportiva"/>
    <n v="0.32570370370370366"/>
    <n v="0.37722222222222224"/>
    <n v="0.42111111111111099"/>
  </r>
  <r>
    <n v="14"/>
    <x v="4"/>
    <s v="Abril"/>
    <s v="SURCO"/>
    <s v="Deportiva"/>
    <n v="0.31803703703703701"/>
    <n v="0.37451388888888898"/>
    <n v="0.41777777777777803"/>
  </r>
  <r>
    <n v="15"/>
    <x v="3"/>
    <s v="Diciembre"/>
    <s v="CALLAO"/>
    <s v="Deportiva"/>
    <n v="0.43740740740740769"/>
    <n v="0.46708333333333357"/>
    <n v="0.414444444444445"/>
  </r>
  <r>
    <n v="16"/>
    <x v="4"/>
    <s v="Setiembre"/>
    <s v="LIMA"/>
    <s v="Deportiva"/>
    <n v="0.43440740740740735"/>
    <n v="0.46787499999999999"/>
    <n v="0.41111111111111098"/>
  </r>
  <r>
    <n v="17"/>
    <x v="3"/>
    <s v="Febrero"/>
    <s v="CALLAO"/>
    <s v="Deportiva"/>
    <n v="0.31414814814814801"/>
    <n v="0.38072222222222224"/>
    <n v="0.40777777777777802"/>
  </r>
  <r>
    <n v="18"/>
    <x v="3"/>
    <s v="Noviembre"/>
    <s v="LIMA"/>
    <s v="Deportiva"/>
    <n v="0.41490740740740767"/>
    <n v="0.45933333333333348"/>
    <n v="0.40444444444444499"/>
  </r>
  <r>
    <n v="19"/>
    <x v="1"/>
    <s v="Setiembre"/>
    <s v="LINCE"/>
    <s v="Deportiva"/>
    <n v="0.40724074074074063"/>
    <n v="0.45358333333333323"/>
    <n v="0.40111111111111097"/>
  </r>
  <r>
    <n v="20"/>
    <x v="1"/>
    <s v="Mayo"/>
    <s v="SURCO"/>
    <s v="Deportiva"/>
    <n v="0.27148148148148138"/>
    <n v="0.35176388888888876"/>
    <n v="0.39777777777777801"/>
  </r>
  <r>
    <n v="21"/>
    <x v="2"/>
    <s v="Diciembre"/>
    <s v="LIMA"/>
    <s v="Oncológica"/>
    <n v="0.28348148148148167"/>
    <n v="0.36988888888888927"/>
    <n v="0.39444444444444499"/>
  </r>
  <r>
    <n v="22"/>
    <x v="1"/>
    <s v="Diciembre"/>
    <s v="SURCO"/>
    <s v="Clinica"/>
    <n v="0.41640740740740734"/>
    <n v="0.47262499999999996"/>
    <n v="0.39111111111111102"/>
  </r>
  <r>
    <n v="23"/>
    <x v="1"/>
    <s v="Julio"/>
    <s v="LIMA"/>
    <s v="Clinica"/>
    <n v="0.41340740740740739"/>
    <n v="0.47341666666666676"/>
    <n v="0.387777777777778"/>
  </r>
  <r>
    <n v="24"/>
    <x v="2"/>
    <s v="Abril"/>
    <s v="SURCO"/>
    <s v="Clinica"/>
    <n v="0.41040740740740772"/>
    <n v="0.47420833333333379"/>
    <n v="0.38444444444444498"/>
  </r>
  <r>
    <n v="25"/>
    <x v="4"/>
    <s v="Octubre"/>
    <s v="LIMA"/>
    <s v="Deportiva"/>
    <n v="0.40740740740740738"/>
    <n v="0.47500000000000031"/>
    <n v="0.38111111111111101"/>
  </r>
  <r>
    <n v="26"/>
    <x v="4"/>
    <s v="Mayo"/>
    <s v="LINCE"/>
    <s v="Clinica"/>
    <n v="0.40440740740740733"/>
    <n v="0.47579166666666678"/>
    <n v="0.37777777777777799"/>
  </r>
  <r>
    <n v="27"/>
    <x v="0"/>
    <s v="Febrero"/>
    <s v="SURCO"/>
    <s v="Oncológica"/>
    <n v="0.40140740740740766"/>
    <n v="0.4765833333333338"/>
    <n v="0.37444444444444502"/>
  </r>
  <r>
    <n v="28"/>
    <x v="1"/>
    <s v="Febrero"/>
    <s v="SURCO"/>
    <s v="Clinica"/>
    <n v="0.56474074074074065"/>
    <n v="0.60212500000000024"/>
    <n v="0.371111111111111"/>
  </r>
  <r>
    <n v="29"/>
    <x v="3"/>
    <s v="Mayo"/>
    <s v="LIMA"/>
    <s v="Clinica"/>
    <n v="0.49496296296296299"/>
    <n v="0.55283333333333351"/>
    <n v="0.36777777777777798"/>
  </r>
  <r>
    <n v="30"/>
    <x v="4"/>
    <s v="Noviembre"/>
    <s v="CALLAO"/>
    <s v="Clinica"/>
    <n v="0.42518518518518533"/>
    <n v="0.503541666666667"/>
    <n v="0.36444444444444501"/>
  </r>
  <r>
    <n v="31"/>
    <x v="0"/>
    <s v="Diciembre"/>
    <s v="LIMA"/>
    <s v="Clinica"/>
    <n v="0.46540740740740733"/>
    <n v="0.53675000000000028"/>
    <n v="0.36111111111111099"/>
  </r>
  <r>
    <n v="32"/>
    <x v="1"/>
    <s v="Abril"/>
    <s v="SURCO"/>
    <s v="Deportiva"/>
    <n v="0.54229629629629639"/>
    <n v="0.59745833333333354"/>
    <n v="0.35777777777777803"/>
  </r>
  <r>
    <n v="33"/>
    <x v="4"/>
    <s v="Agosto"/>
    <s v="CALLAO"/>
    <s v="Clinica"/>
    <n v="0.58251851851851877"/>
    <n v="0.63066666666666693"/>
    <n v="0.35444444444444501"/>
  </r>
  <r>
    <n v="34"/>
    <x v="1"/>
    <s v="Octubre"/>
    <s v="LINCE"/>
    <s v="Clinica"/>
    <n v="0.65940740740740778"/>
    <n v="0.69137500000000052"/>
    <n v="0.35111111111111198"/>
  </r>
  <r>
    <n v="35"/>
    <x v="3"/>
    <s v="Julio"/>
    <s v="LINCE"/>
    <s v="Clinica"/>
    <n v="0.73629629629629634"/>
    <n v="0.75208333333333366"/>
    <n v="0.34777777777777802"/>
  </r>
  <r>
    <n v="36"/>
    <x v="0"/>
    <s v="Setiembre"/>
    <s v="SURCO"/>
    <s v="Oncológica"/>
    <n v="0.4465185185185187"/>
    <n v="0.537791666666667"/>
    <n v="0.344444444444445"/>
  </r>
  <r>
    <n v="37"/>
    <x v="2"/>
    <s v="Octubre"/>
    <s v="LIMA"/>
    <s v="Clinica"/>
    <n v="0.49007407407407433"/>
    <n v="0.57350000000000045"/>
    <n v="0.34111111111111198"/>
  </r>
  <r>
    <n v="38"/>
    <x v="3"/>
    <s v="Marzo"/>
    <s v="SURCO"/>
    <s v="Clinica"/>
    <n v="0.45666666666666672"/>
    <n v="0.42249999999999999"/>
    <n v="0.25"/>
  </r>
  <r>
    <n v="39"/>
    <x v="4"/>
    <s v="Marzo"/>
    <s v="SURCO"/>
    <s v="Oncológica"/>
    <n v="0.46666666666666662"/>
    <n v="0.51750000000000007"/>
    <n v="0.76"/>
  </r>
  <r>
    <n v="40"/>
    <x v="0"/>
    <s v="Octubre"/>
    <s v="SURCO"/>
    <s v="Clinica"/>
    <n v="0.47000000000000003"/>
    <n v="0.38250000000000001"/>
    <n v="0.27"/>
  </r>
  <r>
    <n v="41"/>
    <x v="2"/>
    <s v="Mayo"/>
    <s v="CALLAO"/>
    <s v="Clinica"/>
    <n v="0.71333333333333326"/>
    <n v="0.62749999999999995"/>
    <n v="0.78"/>
  </r>
  <r>
    <n v="42"/>
    <x v="0"/>
    <s v="Agosto"/>
    <s v="LIMA"/>
    <s v="Clinica"/>
    <n v="0.27666666666666667"/>
    <n v="0.38750000000000001"/>
    <n v="0.28999999999999998"/>
  </r>
  <r>
    <n v="43"/>
    <x v="1"/>
    <s v="Mayo"/>
    <s v="CALLAO"/>
    <s v="Clinica"/>
    <n v="0.42"/>
    <n v="0.36500000000000005"/>
    <n v="0.28000000000000003"/>
  </r>
  <r>
    <n v="44"/>
    <x v="3"/>
    <s v="Mayo"/>
    <s v="SURCO"/>
    <s v="Clinica"/>
    <n v="0.38666666666666671"/>
    <n v="0.39500000000000002"/>
    <n v="0.33"/>
  </r>
  <r>
    <n v="45"/>
    <x v="0"/>
    <s v="Diciembre"/>
    <s v="LIMA"/>
    <s v="Clinica"/>
    <n v="0.56000000000000005"/>
    <n v="0.61250000000000004"/>
    <n v="0.82"/>
  </r>
  <r>
    <n v="46"/>
    <x v="1"/>
    <s v="Abril"/>
    <s v="LINCE"/>
    <s v="Oncológica"/>
    <n v="0.45666666666666672"/>
    <n v="0.42249999999999999"/>
    <n v="0.25"/>
  </r>
  <r>
    <n v="47"/>
    <x v="2"/>
    <s v="Enero"/>
    <s v="LINCE"/>
    <s v="Clinica"/>
    <n v="0.45240740740740737"/>
    <n v="0.46312500000000001"/>
    <n v="0.431111111111111"/>
  </r>
  <r>
    <n v="48"/>
    <x v="1"/>
    <s v="Noviembre"/>
    <s v="CALLAO"/>
    <s v="Deportiva"/>
    <n v="0.44940740740740731"/>
    <n v="0.46391666666666675"/>
    <n v="0.42777777777777798"/>
  </r>
  <r>
    <n v="49"/>
    <x v="4"/>
    <s v="Julio"/>
    <s v="LINCE"/>
    <s v="Oncológica"/>
    <n v="0.44640740740740731"/>
    <n v="0.46470833333333328"/>
    <n v="0.42444444444444401"/>
  </r>
  <r>
    <n v="50"/>
    <x v="3"/>
    <s v="Mayo"/>
    <s v="CALLAO"/>
    <s v="Oncológica"/>
    <n v="0.44340740740740731"/>
    <n v="0.46549999999999997"/>
    <n v="0.42111111111111099"/>
  </r>
  <r>
    <n v="51"/>
    <x v="2"/>
    <s v="Marzo"/>
    <s v="LINCE"/>
    <s v="Clinica"/>
    <n v="0.44040740740740736"/>
    <n v="0.46629166666666672"/>
    <n v="0.41777777777777803"/>
  </r>
  <r>
    <n v="52"/>
    <x v="1"/>
    <s v="Enero"/>
    <s v="SURCO"/>
    <s v="Clinica"/>
    <n v="0.43740740740740769"/>
    <n v="0.46708333333333357"/>
    <n v="0.414444444444445"/>
  </r>
  <r>
    <n v="53"/>
    <x v="2"/>
    <s v="Octubre"/>
    <s v="CALLAO"/>
    <s v="Clinica"/>
    <n v="0.43440740740740735"/>
    <n v="0.46787499999999999"/>
    <n v="0.41111111111111098"/>
  </r>
  <r>
    <n v="54"/>
    <x v="3"/>
    <s v="Julio"/>
    <s v="LINCE"/>
    <s v="Deportiva"/>
    <n v="0.4314074074074073"/>
    <n v="0.46866666666666673"/>
    <n v="0.40777777777777802"/>
  </r>
  <r>
    <n v="55"/>
    <x v="2"/>
    <s v="Mayo"/>
    <s v="CALLAO"/>
    <s v="Clinica"/>
    <n v="0.42840740740740763"/>
    <n v="0.46945833333333348"/>
    <n v="0.40444444444444499"/>
  </r>
  <r>
    <n v="56"/>
    <x v="0"/>
    <s v="Enero"/>
    <s v="LINCE"/>
    <s v="Clinica"/>
    <n v="0.42540740740740729"/>
    <n v="0.47024999999999995"/>
    <n v="0.40111111111111097"/>
  </r>
  <r>
    <n v="57"/>
    <x v="3"/>
    <s v="Setiembre"/>
    <s v="LIMA"/>
    <s v="Clinica"/>
    <n v="0.42240740740740734"/>
    <n v="0.47104166666666675"/>
    <n v="0.39777777777777801"/>
  </r>
  <r>
    <n v="58"/>
    <x v="3"/>
    <s v="Abril"/>
    <s v="CALLAO"/>
    <s v="Clinica"/>
    <n v="0.41940740740740767"/>
    <n v="0.47183333333333377"/>
    <n v="0.39444444444444499"/>
  </r>
  <r>
    <n v="59"/>
    <x v="4"/>
    <s v="Enero"/>
    <s v="LINCE"/>
    <s v="Clinica"/>
    <n v="0.41640740740740734"/>
    <n v="0.47262499999999996"/>
    <n v="0.39111111111111102"/>
  </r>
  <r>
    <n v="60"/>
    <x v="4"/>
    <s v="Agosto"/>
    <s v="CALLAO"/>
    <s v="Clinica"/>
    <n v="0.41340740740740739"/>
    <n v="0.47341666666666676"/>
    <n v="0.387777777777778"/>
  </r>
  <r>
    <n v="61"/>
    <x v="0"/>
    <s v="Mayo"/>
    <s v="LINCE"/>
    <s v="Clinica"/>
    <n v="0.41040740740740772"/>
    <n v="0.47420833333333379"/>
    <n v="0.38444444444444498"/>
  </r>
  <r>
    <n v="62"/>
    <x v="2"/>
    <s v="Noviembre"/>
    <s v="CALLAO"/>
    <s v="Clinica"/>
    <n v="0.40740740740740738"/>
    <n v="0.47500000000000031"/>
    <n v="0.38111111111111101"/>
  </r>
  <r>
    <n v="63"/>
    <x v="2"/>
    <s v="Junio"/>
    <s v="LIMA"/>
    <s v="Clinica"/>
    <n v="0.40440740740740733"/>
    <n v="0.47579166666666678"/>
    <n v="0.37777777777777799"/>
  </r>
  <r>
    <n v="64"/>
    <x v="3"/>
    <s v="Marzo"/>
    <s v="LINCE"/>
    <s v="Clinica"/>
    <n v="0.40140740740740766"/>
    <n v="0.4765833333333338"/>
    <n v="0.37444444444444502"/>
  </r>
  <r>
    <n v="65"/>
    <x v="4"/>
    <s v="Marzo"/>
    <s v="LINCE"/>
    <s v="Oncológica"/>
    <n v="0.56474074074074065"/>
    <n v="0.60212500000000024"/>
    <n v="0.371111111111111"/>
  </r>
  <r>
    <n v="66"/>
    <x v="1"/>
    <s v="Junio"/>
    <s v="CALLAO"/>
    <s v="Clinica"/>
    <n v="0.49496296296296299"/>
    <n v="0.55283333333333351"/>
    <n v="0.36777777777777798"/>
  </r>
  <r>
    <n v="67"/>
    <x v="2"/>
    <s v="Diciembre"/>
    <s v="SURCO"/>
    <s v="Clinica"/>
    <n v="0.42518518518518533"/>
    <n v="0.503541666666667"/>
    <n v="0.36444444444444501"/>
  </r>
  <r>
    <n v="68"/>
    <x v="3"/>
    <s v="Enero"/>
    <s v="CALLAO"/>
    <s v="Clinica"/>
    <n v="0.46540740740740733"/>
    <n v="0.53675000000000028"/>
    <n v="0.36111111111111099"/>
  </r>
  <r>
    <n v="69"/>
    <x v="4"/>
    <s v="Mayo"/>
    <s v="LINCE"/>
    <s v="Deportiva"/>
    <n v="0.54229629629629639"/>
    <n v="0.59745833333333354"/>
    <n v="0.35777777777777803"/>
  </r>
  <r>
    <n v="70"/>
    <x v="2"/>
    <s v="Setiembre"/>
    <s v="SURCO"/>
    <s v="Clinica"/>
    <n v="0.58251851851851877"/>
    <n v="0.63066666666666693"/>
    <n v="0.35444444444444501"/>
  </r>
  <r>
    <n v="71"/>
    <x v="4"/>
    <s v="Noviembre"/>
    <s v="LIMA"/>
    <s v="Oncológica"/>
    <n v="0.65940740740740778"/>
    <n v="0.69137500000000052"/>
    <n v="0.35111111111111198"/>
  </r>
  <r>
    <n v="72"/>
    <x v="1"/>
    <s v="Agosto"/>
    <s v="LIMA"/>
    <s v="Clinica"/>
    <n v="0.73629629629629634"/>
    <n v="0.75208333333333366"/>
    <n v="0.34777777777777802"/>
  </r>
  <r>
    <n v="73"/>
    <x v="3"/>
    <s v="Octubre"/>
    <s v="LINCE"/>
    <s v="Clinica"/>
    <n v="0.4465185185185187"/>
    <n v="0.537791666666667"/>
    <n v="0.344444444444445"/>
  </r>
  <r>
    <n v="74"/>
    <x v="0"/>
    <s v="Noviembre"/>
    <s v="CALLAO"/>
    <s v="Clinica"/>
    <n v="0.49007407407407433"/>
    <n v="0.57350000000000045"/>
    <n v="0.34111111111111198"/>
  </r>
  <r>
    <n v="75"/>
    <x v="4"/>
    <s v="Mayo"/>
    <s v="LIMA"/>
    <s v="Clinica"/>
    <n v="0.45666666666666672"/>
    <n v="0.42249999999999999"/>
    <n v="0.25"/>
  </r>
  <r>
    <n v="76"/>
    <x v="2"/>
    <s v="Abril"/>
    <s v="LINCE"/>
    <s v="Deportiva"/>
    <n v="0.46666666666666662"/>
    <n v="0.51750000000000007"/>
    <n v="0.76"/>
  </r>
  <r>
    <n v="77"/>
    <x v="3"/>
    <s v="Noviembre"/>
    <s v="LINCE"/>
    <s v="Clinica"/>
    <n v="0.47000000000000003"/>
    <n v="0.38250000000000001"/>
    <n v="0.27"/>
  </r>
  <r>
    <n v="78"/>
    <x v="0"/>
    <s v="Junio"/>
    <s v="SURCO"/>
    <s v="Oncológica"/>
    <n v="0.71333333333333326"/>
    <n v="0.62749999999999995"/>
    <n v="0.78"/>
  </r>
  <r>
    <n v="79"/>
    <x v="3"/>
    <s v="Setiembre"/>
    <s v="CALLAO"/>
    <s v="Oncológica"/>
    <n v="0.27666666666666667"/>
    <n v="0.38750000000000001"/>
    <n v="0.28999999999999998"/>
  </r>
  <r>
    <n v="80"/>
    <x v="4"/>
    <s v="Junio"/>
    <s v="SURCO"/>
    <s v="Oncológica"/>
    <n v="0.42"/>
    <n v="0.36500000000000005"/>
    <n v="0.28000000000000003"/>
  </r>
  <r>
    <n v="81"/>
    <x v="1"/>
    <s v="Junio"/>
    <s v="LINCE"/>
    <s v="Clinica"/>
    <n v="0.38666666666666671"/>
    <n v="0.39500000000000002"/>
    <n v="0.33"/>
  </r>
  <r>
    <n v="82"/>
    <x v="3"/>
    <s v="Enero"/>
    <s v="CALLAO"/>
    <s v="Clinica"/>
    <n v="0.56000000000000005"/>
    <n v="0.61250000000000004"/>
    <n v="0.82"/>
  </r>
  <r>
    <n v="83"/>
    <x v="2"/>
    <s v="Junio"/>
    <s v="CALLAO"/>
    <s v="Oncológica"/>
    <n v="0.45666666666666672"/>
    <n v="0.42249999999999999"/>
    <n v="0.25"/>
  </r>
  <r>
    <n v="84"/>
    <x v="0"/>
    <s v="Febrero"/>
    <s v="LIMA"/>
    <s v="Oncológica"/>
    <n v="0.45240740740740737"/>
    <n v="0.46312500000000001"/>
    <n v="0.431111111111111"/>
  </r>
  <r>
    <n v="85"/>
    <x v="4"/>
    <s v="Diciembre"/>
    <s v="SURCO"/>
    <s v="Clinica"/>
    <n v="0.44940740740740731"/>
    <n v="0.46391666666666675"/>
    <n v="0.42777777777777798"/>
  </r>
  <r>
    <n v="86"/>
    <x v="2"/>
    <s v="Agosto"/>
    <s v="LIMA"/>
    <s v="Oncológica"/>
    <n v="0.44640740740740731"/>
    <n v="0.46470833333333328"/>
    <n v="0.42444444444444401"/>
  </r>
  <r>
    <n v="87"/>
    <x v="1"/>
    <s v="Junio"/>
    <s v="SURCO"/>
    <s v="Oncológica"/>
    <n v="0.44340740740740731"/>
    <n v="0.46549999999999997"/>
    <n v="0.42111111111111099"/>
  </r>
  <r>
    <n v="88"/>
    <x v="0"/>
    <s v="Abril"/>
    <s v="LIMA"/>
    <s v="Oncológica"/>
    <n v="0.44040740740740736"/>
    <n v="0.46629166666666672"/>
    <n v="0.41777777777777803"/>
  </r>
  <r>
    <n v="89"/>
    <x v="4"/>
    <s v="Febrero"/>
    <s v="LINCE"/>
    <s v="Clinica"/>
    <n v="0.43740740740740769"/>
    <n v="0.46708333333333357"/>
    <n v="0.414444444444445"/>
  </r>
  <r>
    <n v="90"/>
    <x v="0"/>
    <s v="Noviembre"/>
    <s v="SURCO"/>
    <s v="Oncológica"/>
    <n v="0.43440740740740735"/>
    <n v="0.46787499999999999"/>
    <n v="0.41111111111111098"/>
  </r>
  <r>
    <n v="91"/>
    <x v="1"/>
    <s v="Agosto"/>
    <s v="LIMA"/>
    <s v="Oncológica"/>
    <n v="0.4314074074074073"/>
    <n v="0.46866666666666673"/>
    <n v="0.40777777777777802"/>
  </r>
  <r>
    <n v="92"/>
    <x v="0"/>
    <s v="Junio"/>
    <s v="SURCO"/>
    <s v="Deportiva"/>
    <n v="0.42840740740740763"/>
    <n v="0.46945833333333348"/>
    <n v="0.40444444444444499"/>
  </r>
  <r>
    <n v="93"/>
    <x v="0"/>
    <s v="Enero"/>
    <s v="LINCE"/>
    <s v="Oncológica"/>
    <n v="0.28570370370370363"/>
    <n v="0.36547222222222225"/>
    <n v="0.40111111111111097"/>
  </r>
  <r>
    <n v="94"/>
    <x v="4"/>
    <s v="Junio"/>
    <s v="LINCE"/>
    <s v="Oncológica"/>
    <n v="0.27148148148148138"/>
    <n v="0.35784722222222226"/>
    <n v="0.39777777777777801"/>
  </r>
  <r>
    <n v="95"/>
    <x v="1"/>
    <s v="Abril"/>
    <s v="CALLAO"/>
    <s v="Oncológica"/>
    <n v="0.40407407407407464"/>
    <n v="0.46033333333333398"/>
    <n v="0.39444444444444499"/>
  </r>
  <r>
    <n v="96"/>
    <x v="2"/>
    <s v="Enero"/>
    <s v="SURCO"/>
    <s v="Clinica"/>
    <n v="0.40046296296296302"/>
    <n v="0.46066666666666672"/>
    <n v="0.39111111111111102"/>
  </r>
  <r>
    <n v="97"/>
    <x v="0"/>
    <s v="Marzo"/>
    <s v="LIMA"/>
    <s v="Oncológica"/>
    <n v="0.22881481481481467"/>
    <n v="0.33497222222222223"/>
    <n v="0.387777777777778"/>
  </r>
  <r>
    <n v="98"/>
    <x v="4"/>
    <s v="Enero"/>
    <s v="LINCE"/>
    <s v="Deportiva"/>
    <n v="0.214592592592593"/>
    <n v="0.32734722222222279"/>
    <n v="0.38444444444444498"/>
  </r>
  <r>
    <n v="99"/>
    <x v="0"/>
    <s v="Diciembre"/>
    <s v="SURCO"/>
    <s v="Clinica"/>
    <n v="0.40740740740740738"/>
    <n v="0.47500000000000031"/>
    <n v="0.38111111111111101"/>
  </r>
  <r>
    <n v="100"/>
    <x v="0"/>
    <s v="Julio"/>
    <s v="CALLAO"/>
    <s v="Clinica"/>
    <n v="0.40440740740740733"/>
    <n v="0.47579166666666678"/>
    <n v="0.37777777777777799"/>
  </r>
  <r>
    <n v="101"/>
    <x v="2"/>
    <s v="Octubre"/>
    <s v="SURCO"/>
    <s v="Clinica"/>
    <n v="0.32732592592592596"/>
    <n v="0.42905555555555552"/>
    <n v="0.53177777777777802"/>
  </r>
  <r>
    <n v="102"/>
    <x v="0"/>
    <s v="Octubre"/>
    <s v="LIMA"/>
    <s v="Oncológica"/>
    <n v="0.58333333333333337"/>
    <n v="0.44"/>
    <n v="0.67"/>
  </r>
  <r>
    <n v="103"/>
    <x v="1"/>
    <s v="Octubre"/>
    <s v="LIMA"/>
    <s v="Oncológica"/>
    <n v="0.27833333333333332"/>
    <n v="0.06"/>
    <n v="0.12"/>
  </r>
  <r>
    <n v="104"/>
    <x v="4"/>
    <s v="Diciembre"/>
    <s v="LIMA"/>
    <s v="Clinica"/>
    <n v="0.51166666666666671"/>
    <n v="0.245"/>
    <n v="0.37"/>
  </r>
  <r>
    <n v="105"/>
    <x v="1"/>
    <s v="Noviembre"/>
    <s v="LIMA"/>
    <s v="Clinica"/>
    <n v="0.39833333333333326"/>
    <n v="0.36"/>
    <n v="0.72"/>
  </r>
  <r>
    <n v="106"/>
    <x v="3"/>
    <s v="Abril"/>
    <s v="LINCE"/>
    <s v="Deportiva"/>
    <n v="0.25166666666666665"/>
    <n v="0.2"/>
    <n v="0.2"/>
  </r>
  <r>
    <n v="107"/>
    <x v="1"/>
    <s v="Octubre"/>
    <s v="CALLAO"/>
    <s v="Clinica"/>
    <n v="0.42499999999999999"/>
    <n v="0.42"/>
    <n v="0.42"/>
  </r>
  <r>
    <n v="108"/>
    <x v="4"/>
    <s v="Abril"/>
    <s v="CALLAO"/>
    <s v="Oncológica"/>
    <n v="0.71"/>
    <n v="0.77"/>
    <n v="0.77"/>
  </r>
  <r>
    <n v="109"/>
    <x v="4"/>
    <s v="Noviembre"/>
    <s v="CALLAO"/>
    <s v="Clinica"/>
    <n v="0.28333333333333333"/>
    <n v="0.25"/>
    <n v="0.25"/>
  </r>
  <r>
    <n v="110"/>
    <x v="4"/>
    <s v="Abril"/>
    <s v="LINCE"/>
    <s v="Clinica"/>
    <n v="0.42675925925925923"/>
    <n v="0.431111111111111"/>
    <n v="0.431111111111111"/>
  </r>
  <r>
    <n v="111"/>
    <x v="2"/>
    <s v="Julio"/>
    <s v="CALLAO"/>
    <s v="Oncológica"/>
    <n v="0.4207037037037038"/>
    <n v="0.42777777777777798"/>
    <n v="0.42777777777777798"/>
  </r>
  <r>
    <n v="112"/>
    <x v="0"/>
    <s v="Octubre"/>
    <s v="LINCE"/>
    <s v="Clinica"/>
    <n v="0.41464814814814788"/>
    <n v="0.42444444444444401"/>
    <n v="0.42444444444444401"/>
  </r>
  <r>
    <n v="113"/>
    <x v="4"/>
    <s v="Marzo"/>
    <s v="CALLAO"/>
    <s v="Deportiva"/>
    <n v="0.41029629629629633"/>
    <n v="0.37088888888888899"/>
    <n v="0.53177777777777802"/>
  </r>
  <r>
    <n v="114"/>
    <x v="1"/>
    <s v="Febrero"/>
    <s v="LINCE"/>
    <s v="Deportiva"/>
    <n v="0.40996296296296314"/>
    <n v="0.37697222222222249"/>
    <n v="0.54394444444444501"/>
  </r>
  <r>
    <n v="115"/>
    <x v="0"/>
    <s v="Marzo"/>
    <s v="SURCO"/>
    <s v="Deportiva"/>
    <n v="0.47314814814814832"/>
    <n v="0.57361111111111107"/>
    <n v="0.556111111111111"/>
  </r>
  <r>
    <n v="116"/>
    <x v="4"/>
    <s v="Junio"/>
    <s v="CALLAO"/>
    <s v="Deportiva"/>
    <n v="0.4751481481481481"/>
    <n v="0.58669444444444452"/>
    <n v="0.56827777777777799"/>
  </r>
  <r>
    <n v="117"/>
    <x v="0"/>
    <s v="Marzo"/>
    <s v="SURCO"/>
    <s v="Deportiva"/>
    <n v="0.41851851851851868"/>
    <n v="0.42388888888888898"/>
    <n v="0.58044444444444498"/>
  </r>
  <r>
    <n v="118"/>
    <x v="2"/>
    <s v="Febrero"/>
    <s v="CALLAO"/>
    <s v="Deportiva"/>
    <n v="0.47239814814814834"/>
    <n v="0.59261111111111098"/>
    <n v="0.59261111111111098"/>
  </r>
  <r>
    <n v="119"/>
    <x v="1"/>
    <s v="Julio"/>
    <s v="LIMA"/>
    <s v="Deportiva"/>
    <n v="0.46800925925925912"/>
    <n v="0.59261111111111098"/>
    <n v="0.59261111111111098"/>
  </r>
  <r>
    <n v="120"/>
    <x v="4"/>
    <s v="Diciembre"/>
    <s v="CALLAO"/>
    <s v="Deportiva"/>
    <n v="0.39957407407407403"/>
    <n v="0.40047222222222201"/>
    <n v="0.59261111111111098"/>
  </r>
  <r>
    <n v="121"/>
    <x v="2"/>
    <s v="Febrero"/>
    <s v="CALLAO"/>
    <s v="Deportiva"/>
    <n v="0.4171851851851856"/>
    <n v="0.44822222222222247"/>
    <n v="0.62911111111111195"/>
  </r>
  <r>
    <n v="122"/>
    <x v="0"/>
    <s v="Junio"/>
    <s v="LIMA"/>
    <s v="Deportiva"/>
    <n v="0.48714814814814816"/>
    <n v="0.66519444444444442"/>
    <n v="0.64127777777777795"/>
  </r>
  <r>
    <n v="123"/>
    <x v="1"/>
    <s v="Agosto"/>
    <s v="LINCE"/>
    <s v="Deportiva"/>
    <n v="0.48914814814814839"/>
    <n v="0.67827777777777798"/>
    <n v="0.65344444444444505"/>
  </r>
  <r>
    <n v="124"/>
    <x v="3"/>
    <s v="Diciembre"/>
    <s v="CALLAO"/>
    <s v="Deportiva"/>
    <n v="0.49114814814814872"/>
    <n v="0.69136111111111154"/>
    <n v="0.66561111111111204"/>
  </r>
  <r>
    <n v="125"/>
    <x v="4"/>
    <s v="Febrero"/>
    <s v="CALLAO"/>
    <s v="Deportiva"/>
    <n v="0.49314814814814856"/>
    <n v="0.70444444444444509"/>
    <n v="0.67777777777777903"/>
  </r>
  <r>
    <n v="126"/>
    <x v="4"/>
    <s v="Julio"/>
    <s v="LIMA"/>
    <s v="Deportiva"/>
    <n v="0.49514814814814839"/>
    <n v="0.71752777777777799"/>
    <n v="0.68994444444444503"/>
  </r>
  <r>
    <n v="127"/>
    <x v="3"/>
    <s v="Octubre"/>
    <s v="LINCE"/>
    <s v="Deportiva"/>
    <n v="0.49714814814814873"/>
    <n v="0.73061111111111154"/>
    <n v="0.70211111111111202"/>
  </r>
  <r>
    <n v="128"/>
    <x v="3"/>
    <s v="Junio"/>
    <s v="CALLAO"/>
    <s v="Deportiva"/>
    <n v="0.58231481481481517"/>
    <n v="0.74369444444444499"/>
    <n v="0.71427777777777901"/>
  </r>
  <r>
    <n v="129"/>
    <x v="3"/>
    <s v="Agosto"/>
    <s v="CALLAO"/>
    <s v="Deportiva"/>
    <n v="0.55092592592592615"/>
    <n v="0.75677777777777799"/>
    <n v="0.726444444444445"/>
  </r>
  <r>
    <n v="130"/>
    <x v="0"/>
    <s v="Febrero"/>
    <s v="LINCE"/>
    <s v="Deportiva"/>
    <n v="0.51953703703703746"/>
    <n v="0.76986111111111155"/>
    <n v="0.738611111111112"/>
  </r>
  <r>
    <n v="131"/>
    <x v="2"/>
    <s v="Junio"/>
    <s v="SURCO"/>
    <s v="Deportiva"/>
    <n v="0.54314814814814849"/>
    <n v="0.782944444444445"/>
    <n v="0.75077777777777899"/>
  </r>
  <r>
    <n v="132"/>
    <x v="4"/>
    <s v="Enero"/>
    <s v="LIMA"/>
    <s v="Deportiva"/>
    <n v="0.58509259259259283"/>
    <n v="0.796027777777778"/>
    <n v="0.76294444444444498"/>
  </r>
  <r>
    <n v="133"/>
    <x v="0"/>
    <s v="Marzo"/>
    <s v="SURCO"/>
    <s v="Deportiva"/>
    <n v="0.60870370370370408"/>
    <n v="0.80911111111111156"/>
    <n v="0.77511111111111197"/>
  </r>
  <r>
    <n v="134"/>
    <x v="0"/>
    <s v="Agosto"/>
    <s v="LIMA"/>
    <s v="Deportiva"/>
    <n v="0.65064814814814886"/>
    <n v="0.82219444444444501"/>
    <n v="0.78727777777777896"/>
  </r>
  <r>
    <n v="135"/>
    <x v="3"/>
    <s v="Febrero"/>
    <s v="SURCO"/>
    <s v="Deportiva"/>
    <n v="0.69259259259259309"/>
    <n v="0.83527777777777845"/>
    <n v="0.79944444444444596"/>
  </r>
  <r>
    <n v="136"/>
    <x v="4"/>
    <s v="Octubre"/>
    <s v="LIMA"/>
    <s v="Deportiva"/>
    <n v="0.5512037037037042"/>
    <n v="0.84836111111111145"/>
    <n v="0.81161111111111195"/>
  </r>
  <r>
    <n v="137"/>
    <x v="2"/>
    <s v="Abril"/>
    <s v="SURCO"/>
    <s v="Deportiva"/>
    <n v="0.57648148148148215"/>
    <n v="0.86144444444444501"/>
    <n v="0.82377777777777905"/>
  </r>
  <r>
    <n v="138"/>
    <x v="3"/>
    <s v="Diciembre"/>
    <s v="CALLAO"/>
    <s v="Deportiva"/>
    <n v="0.37666666666666671"/>
    <n v="0.495"/>
    <n v="0.32"/>
  </r>
  <r>
    <n v="139"/>
    <x v="3"/>
    <s v="Noviembre"/>
    <s v="CALLAO"/>
    <s v="Deportiva"/>
    <n v="0.58333333333333337"/>
    <n v="0.44"/>
    <n v="0.67"/>
  </r>
  <r>
    <n v="140"/>
    <x v="2"/>
    <s v="Mayo"/>
    <s v="CALLAO"/>
    <s v="Deportiva"/>
    <n v="0.32"/>
    <n v="0.185"/>
    <n v="0.12"/>
  </r>
  <r>
    <n v="141"/>
    <x v="1"/>
    <s v="Mayo"/>
    <s v="LIMA"/>
    <s v="Deportiva"/>
    <n v="0.61"/>
    <n v="0.54"/>
    <n v="0.37"/>
  </r>
  <r>
    <n v="142"/>
    <x v="3"/>
    <s v="Febrero"/>
    <s v="LINCE"/>
    <s v="Deportiva"/>
    <n v="0.42666666666666658"/>
    <n v="0.44500000000000001"/>
    <n v="0.72"/>
  </r>
  <r>
    <n v="143"/>
    <x v="3"/>
    <s v="Julio"/>
    <s v="CALLAO"/>
    <s v="Deportiva"/>
    <n v="0.32333333333333331"/>
    <n v="0.41500000000000004"/>
    <n v="0.2"/>
  </r>
  <r>
    <n v="144"/>
    <x v="4"/>
    <s v="Julio"/>
    <s v="LIMA"/>
    <s v="Deportiva"/>
    <n v="0.38833333333333336"/>
    <n v="0.31"/>
    <n v="0.42"/>
  </r>
  <r>
    <n v="145"/>
    <x v="2"/>
    <s v="Diciembre"/>
    <s v="SURCO"/>
    <s v="Deportiva"/>
    <n v="0.67333333333333323"/>
    <n v="0.66"/>
    <n v="0.77"/>
  </r>
  <r>
    <n v="146"/>
    <x v="1"/>
    <s v="Enero"/>
    <s v="SURCO"/>
    <s v="Deportiva"/>
    <n v="0.37666666666666671"/>
    <n v="0.495"/>
    <n v="0.32"/>
  </r>
  <r>
    <n v="147"/>
    <x v="3"/>
    <s v="Agosto"/>
    <s v="LINCE"/>
    <s v="Deportiva"/>
    <n v="0.46314814814814814"/>
    <n v="0.5081944444444445"/>
    <n v="0.49527777777777798"/>
  </r>
  <r>
    <n v="148"/>
    <x v="4"/>
    <s v="Octubre"/>
    <s v="LIMA"/>
    <s v="Deportiva"/>
    <n v="0.46514814814814837"/>
    <n v="0.52127777777777795"/>
    <n v="0.50744444444444503"/>
  </r>
  <r>
    <n v="149"/>
    <x v="0"/>
    <s v="Mayo"/>
    <s v="SURCO"/>
    <s v="Deportiva"/>
    <n v="0.46714814814814803"/>
    <n v="0.53436111111111106"/>
    <n v="0.51961111111111102"/>
  </r>
  <r>
    <n v="150"/>
    <x v="4"/>
    <s v="Agosto"/>
    <s v="SURCO"/>
    <s v="Deportiva"/>
    <n v="0.46914814814814826"/>
    <n v="0.54744444444444451"/>
    <n v="0.53177777777777802"/>
  </r>
  <r>
    <n v="151"/>
    <x v="1"/>
    <s v="Diciembre"/>
    <s v="SURCO"/>
    <s v="Deportiva"/>
    <n v="0.47114814814814837"/>
    <n v="0.56052777777777796"/>
    <n v="0.54394444444444501"/>
  </r>
  <r>
    <n v="152"/>
    <x v="3"/>
    <s v="Abril"/>
    <s v="LINCE"/>
    <s v="Deportiva"/>
    <n v="0.47314814814814832"/>
    <n v="0.57361111111111107"/>
    <n v="0.556111111111111"/>
  </r>
  <r>
    <n v="153"/>
    <x v="2"/>
    <s v="Julio"/>
    <s v="SURCO"/>
    <s v="Clinica"/>
    <n v="0.4751481481481481"/>
    <n v="0.58669444444444452"/>
    <n v="0.56827777777777799"/>
  </r>
  <r>
    <n v="154"/>
    <x v="3"/>
    <s v="Setiembre"/>
    <s v="LIMA"/>
    <s v="Clinica"/>
    <n v="0.47714814814814827"/>
    <n v="0.59977777777777797"/>
    <n v="0.58044444444444498"/>
  </r>
  <r>
    <n v="155"/>
    <x v="2"/>
    <s v="Diciembre"/>
    <s v="SURCO"/>
    <s v="Oncológica"/>
    <n v="0.47914814814814832"/>
    <n v="0.61286111111111097"/>
    <n v="0.59261111111111098"/>
  </r>
  <r>
    <n v="156"/>
    <x v="1"/>
    <s v="Marzo"/>
    <s v="LIMA"/>
    <s v="Clinica"/>
    <n v="0.48114814814814816"/>
    <n v="0.62594444444444441"/>
    <n v="0.60477777777777797"/>
  </r>
  <r>
    <n v="157"/>
    <x v="4"/>
    <s v="Abril"/>
    <s v="LINCE"/>
    <s v="Clinica"/>
    <n v="0.48314814814814833"/>
    <n v="0.63902777777777797"/>
    <n v="0.61694444444444496"/>
  </r>
  <r>
    <n v="158"/>
    <x v="2"/>
    <s v="Mayo"/>
    <s v="CALLAO"/>
    <s v="Clinica"/>
    <n v="0.48514814814814861"/>
    <n v="0.65211111111111153"/>
    <n v="0.62911111111111195"/>
  </r>
  <r>
    <n v="159"/>
    <x v="3"/>
    <s v="Julio"/>
    <s v="CALLAO"/>
    <s v="Clinica"/>
    <n v="0.48714814814814816"/>
    <n v="0.66519444444444442"/>
    <n v="0.64127777777777795"/>
  </r>
  <r>
    <n v="160"/>
    <x v="4"/>
    <s v="Setiembre"/>
    <s v="LIMA"/>
    <s v="Clinica"/>
    <n v="0.48914814814814839"/>
    <n v="0.67827777777777798"/>
    <n v="0.65344444444444505"/>
  </r>
  <r>
    <n v="161"/>
    <x v="1"/>
    <s v="Enero"/>
    <s v="SURCO"/>
    <s v="Clinica"/>
    <n v="0.49114814814814872"/>
    <n v="0.69136111111111154"/>
    <n v="0.66561111111111204"/>
  </r>
  <r>
    <n v="162"/>
    <x v="2"/>
    <s v="Marzo"/>
    <s v="SURCO"/>
    <s v="Clinica"/>
    <n v="0.49314814814814856"/>
    <n v="0.70444444444444509"/>
    <n v="0.67777777777777903"/>
  </r>
  <r>
    <n v="163"/>
    <x v="2"/>
    <s v="Agosto"/>
    <s v="CALLAO"/>
    <s v="Clinica"/>
    <n v="0.49514814814814839"/>
    <n v="0.71752777777777799"/>
    <n v="0.68994444444444503"/>
  </r>
  <r>
    <n v="164"/>
    <x v="1"/>
    <s v="Noviembre"/>
    <s v="LIMA"/>
    <s v="Deportiva"/>
    <n v="0.49714814814814873"/>
    <n v="0.73061111111111154"/>
    <n v="0.70211111111111202"/>
  </r>
  <r>
    <n v="165"/>
    <x v="1"/>
    <s v="Julio"/>
    <s v="SURCO"/>
    <s v="Clinica"/>
    <n v="0.58231481481481517"/>
    <n v="0.74369444444444499"/>
    <n v="0.71427777777777901"/>
  </r>
  <r>
    <n v="166"/>
    <x v="1"/>
    <s v="Setiembre"/>
    <s v="SURCO"/>
    <s v="Oncológica"/>
    <n v="0.55092592592592615"/>
    <n v="0.75677777777777799"/>
    <n v="0.726444444444445"/>
  </r>
  <r>
    <n v="167"/>
    <x v="3"/>
    <s v="Marzo"/>
    <s v="LIMA"/>
    <s v="Clinica"/>
    <n v="0.51953703703703746"/>
    <n v="0.76986111111111155"/>
    <n v="0.738611111111112"/>
  </r>
  <r>
    <n v="168"/>
    <x v="0"/>
    <s v="Julio"/>
    <s v="LINCE"/>
    <s v="Clinica"/>
    <n v="0.54314814814814849"/>
    <n v="0.782944444444445"/>
    <n v="0.75077777777777899"/>
  </r>
  <r>
    <n v="169"/>
    <x v="2"/>
    <s v="Febrero"/>
    <s v="CALLAO"/>
    <s v="Clinica"/>
    <n v="0.58509259259259283"/>
    <n v="0.796027777777778"/>
    <n v="0.76294444444444498"/>
  </r>
  <r>
    <n v="170"/>
    <x v="3"/>
    <s v="Abril"/>
    <s v="LINCE"/>
    <s v="Oncológica"/>
    <n v="0.60870370370370408"/>
    <n v="0.80911111111111156"/>
    <n v="0.77511111111111197"/>
  </r>
  <r>
    <n v="171"/>
    <x v="3"/>
    <s v="Setiembre"/>
    <s v="CALLAO"/>
    <s v="Oncológica"/>
    <n v="0.65064814814814886"/>
    <n v="0.82219444444444501"/>
    <n v="0.78727777777777896"/>
  </r>
  <r>
    <n v="172"/>
    <x v="1"/>
    <s v="Marzo"/>
    <s v="LINCE"/>
    <s v="Clinica"/>
    <n v="0.69259259259259309"/>
    <n v="0.83527777777777845"/>
    <n v="0.79944444444444596"/>
  </r>
  <r>
    <n v="173"/>
    <x v="2"/>
    <s v="Noviembre"/>
    <s v="CALLAO"/>
    <s v="Clinica"/>
    <n v="0.5512037037037042"/>
    <n v="0.84836111111111145"/>
    <n v="0.81161111111111195"/>
  </r>
  <r>
    <n v="174"/>
    <x v="0"/>
    <s v="Mayo"/>
    <s v="LINCE"/>
    <s v="Clinica"/>
    <n v="0.57648148148148215"/>
    <n v="0.86144444444444501"/>
    <n v="0.82377777777777905"/>
  </r>
  <r>
    <n v="175"/>
    <x v="4"/>
    <s v="Febrero"/>
    <s v="LINCE"/>
    <s v="Clinica"/>
    <n v="0.37666666666666671"/>
    <n v="0.495"/>
    <n v="0.32"/>
  </r>
  <r>
    <n v="176"/>
    <x v="1"/>
    <s v="Diciembre"/>
    <s v="SURCO"/>
    <s v="Clinica"/>
    <n v="0.58333333333333337"/>
    <n v="0.44"/>
    <n v="0.67"/>
  </r>
  <r>
    <n v="177"/>
    <x v="0"/>
    <s v="Junio"/>
    <s v="SURCO"/>
    <s v="Clinica"/>
    <n v="0.32"/>
    <n v="0.185"/>
    <n v="0.12"/>
  </r>
  <r>
    <n v="178"/>
    <x v="4"/>
    <s v="Junio"/>
    <s v="CALLAO"/>
    <s v="Oncológica"/>
    <n v="0.61"/>
    <n v="0.54"/>
    <n v="0.37"/>
  </r>
  <r>
    <n v="179"/>
    <x v="1"/>
    <s v="Marzo"/>
    <s v="LIMA"/>
    <s v="Oncológica"/>
    <n v="0.42666666666666658"/>
    <n v="0.44500000000000001"/>
    <n v="0.72"/>
  </r>
  <r>
    <n v="180"/>
    <x v="1"/>
    <s v="Agosto"/>
    <s v="SURCO"/>
    <s v="Clinica"/>
    <n v="0.32333333333333331"/>
    <n v="0.41500000000000004"/>
    <n v="0.2"/>
  </r>
  <r>
    <n v="181"/>
    <x v="2"/>
    <s v="Agosto"/>
    <s v="CALLAO"/>
    <s v="Clinica"/>
    <n v="0.38833333333333336"/>
    <n v="0.31"/>
    <n v="0.42"/>
  </r>
  <r>
    <n v="182"/>
    <x v="0"/>
    <s v="Enero"/>
    <s v="LINCE"/>
    <s v="Clinica"/>
    <n v="0.67333333333333323"/>
    <n v="0.66"/>
    <n v="0.77"/>
  </r>
  <r>
    <n v="183"/>
    <x v="2"/>
    <s v="Marzo"/>
    <s v="LIMA"/>
    <s v="Clinica"/>
    <n v="0.37666666666666671"/>
    <n v="0.495"/>
    <n v="0.32"/>
  </r>
  <r>
    <n v="184"/>
    <x v="1"/>
    <s v="Setiembre"/>
    <s v="LIMA"/>
    <s v="Clinica"/>
    <n v="0.46314814814814814"/>
    <n v="0.5081944444444445"/>
    <n v="0.49527777777777798"/>
  </r>
  <r>
    <n v="185"/>
    <x v="2"/>
    <s v="Noviembre"/>
    <s v="CALLAO"/>
    <s v="Clinica"/>
    <n v="0.46514814814814837"/>
    <n v="0.52127777777777795"/>
    <n v="0.50744444444444503"/>
  </r>
  <r>
    <n v="186"/>
    <x v="3"/>
    <s v="Junio"/>
    <s v="LINCE"/>
    <s v="Oncológica"/>
    <n v="0.46714814814814803"/>
    <n v="0.53436111111111106"/>
    <n v="0.51961111111111102"/>
  </r>
  <r>
    <n v="187"/>
    <x v="2"/>
    <s v="Setiembre"/>
    <s v="LINCE"/>
    <s v="Oncológica"/>
    <n v="0.46914814814814826"/>
    <n v="0.54744444444444451"/>
    <n v="0.53177777777777802"/>
  </r>
  <r>
    <n v="188"/>
    <x v="4"/>
    <s v="Enero"/>
    <s v="LINCE"/>
    <s v="Oncológica"/>
    <n v="0.47114814814814837"/>
    <n v="0.56052777777777796"/>
    <n v="0.54394444444444501"/>
  </r>
  <r>
    <n v="189"/>
    <x v="1"/>
    <s v="Mayo"/>
    <s v="LIMA"/>
    <s v="Oncológica"/>
    <n v="0.47314814814814832"/>
    <n v="0.57361111111111107"/>
    <n v="0.556111111111111"/>
  </r>
  <r>
    <n v="190"/>
    <x v="0"/>
    <s v="Agosto"/>
    <s v="LINCE"/>
    <s v="Oncológica"/>
    <n v="0.4751481481481481"/>
    <n v="0.58669444444444452"/>
    <n v="0.56827777777777799"/>
  </r>
  <r>
    <n v="191"/>
    <x v="1"/>
    <s v="Octubre"/>
    <s v="CALLAO"/>
    <s v="Oncológica"/>
    <n v="0.47714814814814827"/>
    <n v="0.59977777777777797"/>
    <n v="0.58044444444444498"/>
  </r>
  <r>
    <n v="192"/>
    <x v="0"/>
    <s v="Enero"/>
    <s v="LINCE"/>
    <s v="Oncológica"/>
    <n v="0.47914814814814832"/>
    <n v="0.61286111111111097"/>
    <n v="0.59261111111111098"/>
  </r>
  <r>
    <n v="193"/>
    <x v="3"/>
    <s v="Junio"/>
    <s v="LINCE"/>
    <s v="Clinica"/>
    <n v="0.41129629629629627"/>
    <n v="0.41638888888888897"/>
    <n v="0.60477777777777797"/>
  </r>
  <r>
    <n v="194"/>
    <x v="3"/>
    <s v="Enero"/>
    <s v="LIMA"/>
    <s v="Oncológica"/>
    <n v="0.40768518518518532"/>
    <n v="0.412638888888889"/>
    <n v="0.61694444444444496"/>
  </r>
  <r>
    <n v="195"/>
    <x v="4"/>
    <s v="Noviembre"/>
    <s v="LINCE"/>
    <s v="Oncológica"/>
    <n v="0.47748148148148212"/>
    <n v="0.62911111111111195"/>
    <n v="0.62911111111111195"/>
  </r>
  <r>
    <n v="196"/>
    <x v="3"/>
    <s v="Febrero"/>
    <s v="LIMA"/>
    <s v="Oncológica"/>
    <n v="0.47917592592592601"/>
    <n v="0.64127777777777795"/>
    <n v="0.64127777777777795"/>
  </r>
  <r>
    <n v="197"/>
    <x v="3"/>
    <s v="Octubre"/>
    <s v="SURCO"/>
    <s v="Oncológica"/>
    <n v="0.39685185185185207"/>
    <n v="0.40138888888888902"/>
    <n v="0.65344444444444505"/>
  </r>
  <r>
    <n v="198"/>
    <x v="0"/>
    <s v="Setiembre"/>
    <s v="LIMA"/>
    <s v="Oncológica"/>
    <n v="0.39324074074074139"/>
    <n v="0.39763888888888954"/>
    <n v="0.66561111111111204"/>
  </r>
  <r>
    <n v="199"/>
    <x v="0"/>
    <s v="Abril"/>
    <s v="LINCE"/>
    <s v="Clinica"/>
    <n v="0.49314814814814856"/>
    <n v="0.70444444444444509"/>
    <n v="0.67777777777777903"/>
  </r>
  <r>
    <n v="200"/>
    <x v="0"/>
    <s v="Setiembre"/>
    <s v="SURCO"/>
    <s v="Clinica"/>
    <n v="0.49514814814814839"/>
    <n v="0.71752777777777799"/>
    <n v="0.689944444444445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7:A19" firstHeaderRow="1" firstDataRow="1" firstDataCol="1"/>
  <pivotFields count="8">
    <pivotField showAll="0"/>
    <pivotField axis="axisRow" showAll="0">
      <items count="6">
        <item h="1" x="4"/>
        <item h="1" x="2"/>
        <item x="0"/>
        <item h="1" x="3"/>
        <item h="1" x="1"/>
        <item t="default"/>
      </items>
    </pivotField>
    <pivotField showAll="0"/>
    <pivotField showAll="0"/>
    <pivotField showAll="0"/>
    <pivotField numFmtId="9" showAll="0"/>
    <pivotField numFmtId="9" showAll="0"/>
    <pivotField numFmtId="9" showAll="0"/>
  </pivotFields>
  <rowFields count="1">
    <field x="1"/>
  </rowFields>
  <rowItems count="2">
    <i>
      <x v="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onsultor" sourceName="Consultor">
  <pivotTables>
    <pivotTable tabId="2" name="Tabla dinámica1"/>
  </pivotTables>
  <data>
    <tabular pivotCacheId="1">
      <items count="5">
        <i x="4"/>
        <i x="2"/>
        <i x="0" s="1"/>
        <i x="3"/>
        <i x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onsultor" cache="SegmentaciónDeDatos_Consultor" caption="Consultor" rowHeight="234950"/>
</slicers>
</file>

<file path=xl/tables/table1.xml><?xml version="1.0" encoding="utf-8"?>
<table xmlns="http://schemas.openxmlformats.org/spreadsheetml/2006/main" id="1" name="Tabla1" displayName="Tabla1" ref="A1:H201" totalsRowShown="0">
  <autoFilter ref="A1:H201"/>
  <tableColumns count="8">
    <tableColumn id="1" name="ID" dataDxfId="3">
      <calculatedColumnFormula>Tabla1[[#This Row],[Mes]]&amp;Tabla1[[#This Row],[Distrito]]</calculatedColumnFormula>
    </tableColumn>
    <tableColumn id="3" name="Consultor"/>
    <tableColumn id="5" name="Mes"/>
    <tableColumn id="2" name="Distrito"/>
    <tableColumn id="15" name="Especialidades"/>
    <tableColumn id="16" name="Atenciones" dataDxfId="2"/>
    <tableColumn id="17" name="Controles " dataDxfId="1"/>
    <tableColumn id="22" name="Ingres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201"/>
  <sheetViews>
    <sheetView workbookViewId="0">
      <selection activeCell="K11" sqref="K11"/>
    </sheetView>
  </sheetViews>
  <sheetFormatPr baseColWidth="10" defaultRowHeight="14.4" x14ac:dyDescent="0.3"/>
  <cols>
    <col min="1" max="1" width="16.5546875" bestFit="1" customWidth="1"/>
    <col min="2" max="2" width="11.33203125" bestFit="1" customWidth="1"/>
    <col min="4" max="4" width="9.21875" bestFit="1" customWidth="1"/>
    <col min="5" max="5" width="11.88671875" bestFit="1" customWidth="1"/>
    <col min="6" max="6" width="18.77734375" customWidth="1"/>
    <col min="7" max="7" width="18.21875" style="2" customWidth="1"/>
    <col min="8" max="8" width="15.6640625" style="2" customWidth="1"/>
    <col min="9" max="9" width="16.5546875" style="2" customWidth="1"/>
    <col min="10" max="10" width="13.88671875" customWidth="1"/>
  </cols>
  <sheetData>
    <row r="1" spans="1:9" x14ac:dyDescent="0.3">
      <c r="A1" t="s">
        <v>33</v>
      </c>
      <c r="B1" t="s">
        <v>1</v>
      </c>
      <c r="C1" t="s">
        <v>2</v>
      </c>
      <c r="D1" t="s">
        <v>0</v>
      </c>
      <c r="E1" t="s">
        <v>3</v>
      </c>
      <c r="F1" s="2" t="s">
        <v>29</v>
      </c>
      <c r="G1" s="2" t="s">
        <v>4</v>
      </c>
      <c r="H1" s="2" t="s">
        <v>30</v>
      </c>
      <c r="I1"/>
    </row>
    <row r="2" spans="1:9" x14ac:dyDescent="0.3">
      <c r="A2" t="str">
        <f>Tabla1[[#This Row],[Mes]]&amp;Tabla1[[#This Row],[Distrito]]</f>
        <v>NoviembreLIMA</v>
      </c>
      <c r="B2" t="s">
        <v>19</v>
      </c>
      <c r="C2" t="s">
        <v>18</v>
      </c>
      <c r="D2" t="s">
        <v>26</v>
      </c>
      <c r="E2" t="s">
        <v>7</v>
      </c>
      <c r="F2" s="3">
        <v>0.88</v>
      </c>
      <c r="G2" s="3">
        <v>0.63066666666666693</v>
      </c>
      <c r="H2" s="3">
        <v>0.45</v>
      </c>
      <c r="I2"/>
    </row>
    <row r="3" spans="1:9" x14ac:dyDescent="0.3">
      <c r="A3" t="str">
        <f>Tabla1[[#This Row],[Mes]]&amp;Tabla1[[#This Row],[Distrito]]</f>
        <v>FebreroCALLAO</v>
      </c>
      <c r="B3" t="s">
        <v>24</v>
      </c>
      <c r="C3" t="s">
        <v>22</v>
      </c>
      <c r="D3" t="s">
        <v>25</v>
      </c>
      <c r="E3" t="s">
        <v>8</v>
      </c>
      <c r="F3" s="3">
        <v>0.75</v>
      </c>
      <c r="G3" s="3">
        <v>0.51750000000000007</v>
      </c>
      <c r="H3" s="3">
        <v>0.76</v>
      </c>
      <c r="I3"/>
    </row>
    <row r="4" spans="1:9" x14ac:dyDescent="0.3">
      <c r="A4" t="str">
        <f>Tabla1[[#This Row],[Mes]]&amp;Tabla1[[#This Row],[Distrito]]</f>
        <v>AbrilSURCO</v>
      </c>
      <c r="B4" t="s">
        <v>19</v>
      </c>
      <c r="C4" t="s">
        <v>9</v>
      </c>
      <c r="D4" t="s">
        <v>28</v>
      </c>
      <c r="E4" t="s">
        <v>8</v>
      </c>
      <c r="F4" s="3">
        <v>0.66</v>
      </c>
      <c r="G4" s="3">
        <v>0.32</v>
      </c>
      <c r="H4" s="3">
        <v>0.27</v>
      </c>
      <c r="I4"/>
    </row>
    <row r="5" spans="1:9" x14ac:dyDescent="0.3">
      <c r="A5" t="str">
        <f>Tabla1[[#This Row],[Mes]]&amp;Tabla1[[#This Row],[Distrito]]</f>
        <v>EneroLIMA</v>
      </c>
      <c r="B5" t="s">
        <v>14</v>
      </c>
      <c r="C5" t="s">
        <v>21</v>
      </c>
      <c r="D5" t="s">
        <v>26</v>
      </c>
      <c r="E5" t="s">
        <v>7</v>
      </c>
      <c r="F5" s="3">
        <v>0.22</v>
      </c>
      <c r="G5" s="3">
        <v>0.48000000000000004</v>
      </c>
      <c r="H5" s="3">
        <v>0.78</v>
      </c>
      <c r="I5"/>
    </row>
    <row r="6" spans="1:9" x14ac:dyDescent="0.3">
      <c r="A6" t="str">
        <f>Tabla1[[#This Row],[Mes]]&amp;Tabla1[[#This Row],[Distrito]]</f>
        <v>FebreroCALLAO</v>
      </c>
      <c r="B6" t="s">
        <v>14</v>
      </c>
      <c r="C6" t="s">
        <v>22</v>
      </c>
      <c r="D6" t="s">
        <v>25</v>
      </c>
      <c r="E6" t="s">
        <v>7</v>
      </c>
      <c r="F6" s="3">
        <v>0.98</v>
      </c>
      <c r="G6" s="3">
        <v>0.34499999999999997</v>
      </c>
      <c r="H6" s="3">
        <v>0.28999999999999998</v>
      </c>
      <c r="I6"/>
    </row>
    <row r="7" spans="1:9" x14ac:dyDescent="0.3">
      <c r="A7" t="str">
        <f>Tabla1[[#This Row],[Mes]]&amp;Tabla1[[#This Row],[Distrito]]</f>
        <v>JulioSURCO</v>
      </c>
      <c r="B7" t="s">
        <v>14</v>
      </c>
      <c r="C7" t="s">
        <v>13</v>
      </c>
      <c r="D7" t="s">
        <v>28</v>
      </c>
      <c r="E7" t="s">
        <v>7</v>
      </c>
      <c r="F7" s="3">
        <v>0.74</v>
      </c>
      <c r="G7" s="3">
        <v>0.25750000000000001</v>
      </c>
      <c r="H7" s="3">
        <v>0.28000000000000003</v>
      </c>
      <c r="I7"/>
    </row>
    <row r="8" spans="1:9" x14ac:dyDescent="0.3">
      <c r="A8" t="str">
        <f>Tabla1[[#This Row],[Mes]]&amp;Tabla1[[#This Row],[Distrito]]</f>
        <v>JulioSURCO</v>
      </c>
      <c r="B8" t="s">
        <v>19</v>
      </c>
      <c r="C8" t="s">
        <v>13</v>
      </c>
      <c r="D8" t="s">
        <v>28</v>
      </c>
      <c r="E8" t="s">
        <v>7</v>
      </c>
      <c r="F8" s="3">
        <v>0.91</v>
      </c>
      <c r="G8" s="3">
        <v>0.45</v>
      </c>
      <c r="H8" s="3">
        <v>0.33</v>
      </c>
      <c r="I8"/>
    </row>
    <row r="9" spans="1:9" x14ac:dyDescent="0.3">
      <c r="A9" t="str">
        <f>Tabla1[[#This Row],[Mes]]&amp;Tabla1[[#This Row],[Distrito]]</f>
        <v>JulioSURCO</v>
      </c>
      <c r="B9" t="s">
        <v>14</v>
      </c>
      <c r="C9" t="s">
        <v>13</v>
      </c>
      <c r="D9" t="s">
        <v>28</v>
      </c>
      <c r="E9" t="s">
        <v>8</v>
      </c>
      <c r="F9" s="3">
        <v>0.42</v>
      </c>
      <c r="G9" s="3">
        <v>0.66749999999999998</v>
      </c>
      <c r="H9" s="3">
        <v>0.82</v>
      </c>
      <c r="I9"/>
    </row>
    <row r="10" spans="1:9" x14ac:dyDescent="0.3">
      <c r="A10" t="str">
        <f>Tabla1[[#This Row],[Mes]]&amp;Tabla1[[#This Row],[Distrito]]</f>
        <v>MarzoLINCE</v>
      </c>
      <c r="B10" t="s">
        <v>24</v>
      </c>
      <c r="C10" t="s">
        <v>6</v>
      </c>
      <c r="D10" t="s">
        <v>27</v>
      </c>
      <c r="E10" t="s">
        <v>8</v>
      </c>
      <c r="F10" s="3">
        <v>0.62</v>
      </c>
      <c r="G10" s="3">
        <v>0.3</v>
      </c>
      <c r="H10" s="3">
        <v>0.25</v>
      </c>
      <c r="I10"/>
    </row>
    <row r="11" spans="1:9" x14ac:dyDescent="0.3">
      <c r="A11" t="str">
        <f>Tabla1[[#This Row],[Mes]]&amp;Tabla1[[#This Row],[Distrito]]</f>
        <v>AgostoLIMA</v>
      </c>
      <c r="B11" t="s">
        <v>19</v>
      </c>
      <c r="C11" t="s">
        <v>15</v>
      </c>
      <c r="D11" t="s">
        <v>26</v>
      </c>
      <c r="E11" t="s">
        <v>10</v>
      </c>
      <c r="F11" s="3">
        <v>0.81</v>
      </c>
      <c r="G11" s="3">
        <v>0.42458333333333326</v>
      </c>
      <c r="H11" s="3">
        <v>0.431111111111111</v>
      </c>
      <c r="I11"/>
    </row>
    <row r="12" spans="1:9" x14ac:dyDescent="0.3">
      <c r="A12" t="str">
        <f>Tabla1[[#This Row],[Mes]]&amp;Tabla1[[#This Row],[Distrito]]</f>
        <v>SetiembreLIMA</v>
      </c>
      <c r="B12" t="s">
        <v>14</v>
      </c>
      <c r="C12" t="s">
        <v>16</v>
      </c>
      <c r="D12" t="s">
        <v>26</v>
      </c>
      <c r="E12" t="s">
        <v>10</v>
      </c>
      <c r="F12" s="3">
        <v>0.94</v>
      </c>
      <c r="G12" s="3">
        <v>0.41716666666666674</v>
      </c>
      <c r="H12" s="3">
        <v>0.42777777777777798</v>
      </c>
      <c r="I12"/>
    </row>
    <row r="13" spans="1:9" x14ac:dyDescent="0.3">
      <c r="A13" t="str">
        <f>Tabla1[[#This Row],[Mes]]&amp;Tabla1[[#This Row],[Distrito]]</f>
        <v>AgostoLINCE</v>
      </c>
      <c r="B13" t="s">
        <v>23</v>
      </c>
      <c r="C13" t="s">
        <v>15</v>
      </c>
      <c r="D13" t="s">
        <v>27</v>
      </c>
      <c r="E13" t="s">
        <v>10</v>
      </c>
      <c r="F13" s="3">
        <v>0.76</v>
      </c>
      <c r="G13" s="3">
        <v>0.40974999999999973</v>
      </c>
      <c r="H13" s="3">
        <v>0.42444444444444401</v>
      </c>
      <c r="I13"/>
    </row>
    <row r="14" spans="1:9" x14ac:dyDescent="0.3">
      <c r="A14" t="str">
        <f>Tabla1[[#This Row],[Mes]]&amp;Tabla1[[#This Row],[Distrito]]</f>
        <v>SetiembreLIMA</v>
      </c>
      <c r="B14" t="s">
        <v>5</v>
      </c>
      <c r="C14" t="s">
        <v>16</v>
      </c>
      <c r="D14" t="s">
        <v>26</v>
      </c>
      <c r="E14" t="s">
        <v>10</v>
      </c>
      <c r="F14" s="3">
        <v>0.82</v>
      </c>
      <c r="G14" s="3">
        <v>0.37722222222222224</v>
      </c>
      <c r="H14" s="3">
        <v>0.42111111111111099</v>
      </c>
      <c r="I14"/>
    </row>
    <row r="15" spans="1:9" x14ac:dyDescent="0.3">
      <c r="A15" t="str">
        <f>Tabla1[[#This Row],[Mes]]&amp;Tabla1[[#This Row],[Distrito]]</f>
        <v>AbrilSURCO</v>
      </c>
      <c r="B15" t="s">
        <v>5</v>
      </c>
      <c r="C15" t="s">
        <v>9</v>
      </c>
      <c r="D15" t="s">
        <v>28</v>
      </c>
      <c r="E15" t="s">
        <v>10</v>
      </c>
      <c r="F15" s="3">
        <v>0.31803703703703701</v>
      </c>
      <c r="G15" s="3">
        <v>0.37451388888888898</v>
      </c>
      <c r="H15" s="3">
        <v>0.41777777777777803</v>
      </c>
      <c r="I15"/>
    </row>
    <row r="16" spans="1:9" x14ac:dyDescent="0.3">
      <c r="A16" t="str">
        <f>Tabla1[[#This Row],[Mes]]&amp;Tabla1[[#This Row],[Distrito]]</f>
        <v>DiciembreCALLAO</v>
      </c>
      <c r="B16" t="s">
        <v>23</v>
      </c>
      <c r="C16" t="s">
        <v>20</v>
      </c>
      <c r="D16" t="s">
        <v>25</v>
      </c>
      <c r="E16" t="s">
        <v>10</v>
      </c>
      <c r="F16" s="3">
        <v>0.43740740740740769</v>
      </c>
      <c r="G16" s="3">
        <v>0.46708333333333357</v>
      </c>
      <c r="H16" s="3">
        <v>0.414444444444445</v>
      </c>
      <c r="I16"/>
    </row>
    <row r="17" spans="1:9" x14ac:dyDescent="0.3">
      <c r="A17" t="str">
        <f>Tabla1[[#This Row],[Mes]]&amp;Tabla1[[#This Row],[Distrito]]</f>
        <v>SetiembreLIMA</v>
      </c>
      <c r="B17" t="s">
        <v>5</v>
      </c>
      <c r="C17" t="s">
        <v>16</v>
      </c>
      <c r="D17" t="s">
        <v>26</v>
      </c>
      <c r="E17" t="s">
        <v>10</v>
      </c>
      <c r="F17" s="3">
        <v>0.43440740740740735</v>
      </c>
      <c r="G17" s="3">
        <v>0.46787499999999999</v>
      </c>
      <c r="H17" s="3">
        <v>0.41111111111111098</v>
      </c>
      <c r="I17"/>
    </row>
    <row r="18" spans="1:9" x14ac:dyDescent="0.3">
      <c r="A18" t="str">
        <f>Tabla1[[#This Row],[Mes]]&amp;Tabla1[[#This Row],[Distrito]]</f>
        <v>FebreroCALLAO</v>
      </c>
      <c r="B18" t="s">
        <v>23</v>
      </c>
      <c r="C18" t="s">
        <v>22</v>
      </c>
      <c r="D18" t="s">
        <v>25</v>
      </c>
      <c r="E18" t="s">
        <v>10</v>
      </c>
      <c r="F18" s="3">
        <v>0.31414814814814801</v>
      </c>
      <c r="G18" s="3">
        <v>0.38072222222222224</v>
      </c>
      <c r="H18" s="3">
        <v>0.40777777777777802</v>
      </c>
      <c r="I18"/>
    </row>
    <row r="19" spans="1:9" x14ac:dyDescent="0.3">
      <c r="A19" t="str">
        <f>Tabla1[[#This Row],[Mes]]&amp;Tabla1[[#This Row],[Distrito]]</f>
        <v>NoviembreLIMA</v>
      </c>
      <c r="B19" t="s">
        <v>23</v>
      </c>
      <c r="C19" t="s">
        <v>18</v>
      </c>
      <c r="D19" t="s">
        <v>26</v>
      </c>
      <c r="E19" t="s">
        <v>10</v>
      </c>
      <c r="F19" s="3">
        <v>0.41490740740740767</v>
      </c>
      <c r="G19" s="3">
        <v>0.45933333333333348</v>
      </c>
      <c r="H19" s="3">
        <v>0.40444444444444499</v>
      </c>
      <c r="I19"/>
    </row>
    <row r="20" spans="1:9" x14ac:dyDescent="0.3">
      <c r="A20" t="str">
        <f>Tabla1[[#This Row],[Mes]]&amp;Tabla1[[#This Row],[Distrito]]</f>
        <v>SetiembreLINCE</v>
      </c>
      <c r="B20" t="s">
        <v>24</v>
      </c>
      <c r="C20" t="s">
        <v>16</v>
      </c>
      <c r="D20" t="s">
        <v>27</v>
      </c>
      <c r="E20" t="s">
        <v>10</v>
      </c>
      <c r="F20" s="3">
        <v>0.40724074074074063</v>
      </c>
      <c r="G20" s="3">
        <v>0.45358333333333323</v>
      </c>
      <c r="H20" s="3">
        <v>0.40111111111111097</v>
      </c>
      <c r="I20"/>
    </row>
    <row r="21" spans="1:9" x14ac:dyDescent="0.3">
      <c r="A21" t="str">
        <f>Tabla1[[#This Row],[Mes]]&amp;Tabla1[[#This Row],[Distrito]]</f>
        <v>MayoSURCO</v>
      </c>
      <c r="B21" t="s">
        <v>24</v>
      </c>
      <c r="C21" t="s">
        <v>11</v>
      </c>
      <c r="D21" t="s">
        <v>28</v>
      </c>
      <c r="E21" t="s">
        <v>10</v>
      </c>
      <c r="F21" s="3">
        <v>0.27148148148148138</v>
      </c>
      <c r="G21" s="3">
        <v>0.35176388888888876</v>
      </c>
      <c r="H21" s="3">
        <v>0.39777777777777801</v>
      </c>
      <c r="I21"/>
    </row>
    <row r="22" spans="1:9" x14ac:dyDescent="0.3">
      <c r="A22" t="str">
        <f>Tabla1[[#This Row],[Mes]]&amp;Tabla1[[#This Row],[Distrito]]</f>
        <v>DiciembreLIMA</v>
      </c>
      <c r="B22" t="s">
        <v>14</v>
      </c>
      <c r="C22" t="s">
        <v>20</v>
      </c>
      <c r="D22" t="s">
        <v>26</v>
      </c>
      <c r="E22" t="s">
        <v>8</v>
      </c>
      <c r="F22" s="3">
        <v>0.28348148148148167</v>
      </c>
      <c r="G22" s="3">
        <v>0.36988888888888927</v>
      </c>
      <c r="H22" s="3">
        <v>0.39444444444444499</v>
      </c>
      <c r="I22"/>
    </row>
    <row r="23" spans="1:9" x14ac:dyDescent="0.3">
      <c r="A23" t="str">
        <f>Tabla1[[#This Row],[Mes]]&amp;Tabla1[[#This Row],[Distrito]]</f>
        <v>DiciembreSURCO</v>
      </c>
      <c r="B23" t="s">
        <v>24</v>
      </c>
      <c r="C23" t="s">
        <v>20</v>
      </c>
      <c r="D23" t="s">
        <v>28</v>
      </c>
      <c r="E23" t="s">
        <v>7</v>
      </c>
      <c r="F23" s="3">
        <v>0.41640740740740734</v>
      </c>
      <c r="G23" s="3">
        <v>0.47262499999999996</v>
      </c>
      <c r="H23" s="3">
        <v>0.39111111111111102</v>
      </c>
      <c r="I23"/>
    </row>
    <row r="24" spans="1:9" x14ac:dyDescent="0.3">
      <c r="A24" t="str">
        <f>Tabla1[[#This Row],[Mes]]&amp;Tabla1[[#This Row],[Distrito]]</f>
        <v>JulioLIMA</v>
      </c>
      <c r="B24" t="s">
        <v>24</v>
      </c>
      <c r="C24" t="s">
        <v>13</v>
      </c>
      <c r="D24" t="s">
        <v>26</v>
      </c>
      <c r="E24" t="s">
        <v>7</v>
      </c>
      <c r="F24" s="3">
        <v>0.41340740740740739</v>
      </c>
      <c r="G24" s="3">
        <v>0.47341666666666676</v>
      </c>
      <c r="H24" s="3">
        <v>0.387777777777778</v>
      </c>
      <c r="I24"/>
    </row>
    <row r="25" spans="1:9" x14ac:dyDescent="0.3">
      <c r="A25" t="str">
        <f>Tabla1[[#This Row],[Mes]]&amp;Tabla1[[#This Row],[Distrito]]</f>
        <v>AbrilSURCO</v>
      </c>
      <c r="B25" t="s">
        <v>14</v>
      </c>
      <c r="C25" t="s">
        <v>9</v>
      </c>
      <c r="D25" t="s">
        <v>28</v>
      </c>
      <c r="E25" t="s">
        <v>7</v>
      </c>
      <c r="F25" s="3">
        <v>0.41040740740740772</v>
      </c>
      <c r="G25" s="3">
        <v>0.47420833333333379</v>
      </c>
      <c r="H25" s="3">
        <v>0.38444444444444498</v>
      </c>
      <c r="I25"/>
    </row>
    <row r="26" spans="1:9" x14ac:dyDescent="0.3">
      <c r="A26" t="str">
        <f>Tabla1[[#This Row],[Mes]]&amp;Tabla1[[#This Row],[Distrito]]</f>
        <v>OctubreLIMA</v>
      </c>
      <c r="B26" t="s">
        <v>5</v>
      </c>
      <c r="C26" t="s">
        <v>17</v>
      </c>
      <c r="D26" t="s">
        <v>26</v>
      </c>
      <c r="E26" t="s">
        <v>10</v>
      </c>
      <c r="F26" s="3">
        <v>0.40740740740740738</v>
      </c>
      <c r="G26" s="3">
        <v>0.47500000000000031</v>
      </c>
      <c r="H26" s="3">
        <v>0.38111111111111101</v>
      </c>
      <c r="I26"/>
    </row>
    <row r="27" spans="1:9" x14ac:dyDescent="0.3">
      <c r="A27" t="str">
        <f>Tabla1[[#This Row],[Mes]]&amp;Tabla1[[#This Row],[Distrito]]</f>
        <v>MayoLINCE</v>
      </c>
      <c r="B27" t="s">
        <v>5</v>
      </c>
      <c r="C27" t="s">
        <v>11</v>
      </c>
      <c r="D27" t="s">
        <v>27</v>
      </c>
      <c r="E27" t="s">
        <v>7</v>
      </c>
      <c r="F27" s="3">
        <v>0.40440740740740733</v>
      </c>
      <c r="G27" s="3">
        <v>0.47579166666666678</v>
      </c>
      <c r="H27" s="3">
        <v>0.37777777777777799</v>
      </c>
      <c r="I27"/>
    </row>
    <row r="28" spans="1:9" x14ac:dyDescent="0.3">
      <c r="A28" t="str">
        <f>Tabla1[[#This Row],[Mes]]&amp;Tabla1[[#This Row],[Distrito]]</f>
        <v>FebreroSURCO</v>
      </c>
      <c r="B28" t="s">
        <v>19</v>
      </c>
      <c r="C28" t="s">
        <v>22</v>
      </c>
      <c r="D28" t="s">
        <v>28</v>
      </c>
      <c r="E28" t="s">
        <v>8</v>
      </c>
      <c r="F28" s="3">
        <v>0.40140740740740766</v>
      </c>
      <c r="G28" s="3">
        <v>0.4765833333333338</v>
      </c>
      <c r="H28" s="3">
        <v>0.37444444444444502</v>
      </c>
      <c r="I28"/>
    </row>
    <row r="29" spans="1:9" x14ac:dyDescent="0.3">
      <c r="A29" t="str">
        <f>Tabla1[[#This Row],[Mes]]&amp;Tabla1[[#This Row],[Distrito]]</f>
        <v>FebreroSURCO</v>
      </c>
      <c r="B29" t="s">
        <v>24</v>
      </c>
      <c r="C29" t="s">
        <v>22</v>
      </c>
      <c r="D29" t="s">
        <v>28</v>
      </c>
      <c r="E29" t="s">
        <v>7</v>
      </c>
      <c r="F29" s="3">
        <v>0.56474074074074065</v>
      </c>
      <c r="G29" s="3">
        <v>0.60212500000000024</v>
      </c>
      <c r="H29" s="3">
        <v>0.371111111111111</v>
      </c>
      <c r="I29"/>
    </row>
    <row r="30" spans="1:9" x14ac:dyDescent="0.3">
      <c r="A30" t="str">
        <f>Tabla1[[#This Row],[Mes]]&amp;Tabla1[[#This Row],[Distrito]]</f>
        <v>MayoLIMA</v>
      </c>
      <c r="B30" t="s">
        <v>23</v>
      </c>
      <c r="C30" t="s">
        <v>11</v>
      </c>
      <c r="D30" t="s">
        <v>26</v>
      </c>
      <c r="E30" t="s">
        <v>7</v>
      </c>
      <c r="F30" s="3">
        <v>0.49496296296296299</v>
      </c>
      <c r="G30" s="3">
        <v>0.55283333333333351</v>
      </c>
      <c r="H30" s="3">
        <v>0.36777777777777798</v>
      </c>
      <c r="I30"/>
    </row>
    <row r="31" spans="1:9" x14ac:dyDescent="0.3">
      <c r="A31" t="str">
        <f>Tabla1[[#This Row],[Mes]]&amp;Tabla1[[#This Row],[Distrito]]</f>
        <v>NoviembreCALLAO</v>
      </c>
      <c r="B31" t="s">
        <v>5</v>
      </c>
      <c r="C31" t="s">
        <v>18</v>
      </c>
      <c r="D31" t="s">
        <v>25</v>
      </c>
      <c r="E31" t="s">
        <v>7</v>
      </c>
      <c r="F31" s="3">
        <v>0.42518518518518533</v>
      </c>
      <c r="G31" s="3">
        <v>0.503541666666667</v>
      </c>
      <c r="H31" s="3">
        <v>0.36444444444444501</v>
      </c>
      <c r="I31"/>
    </row>
    <row r="32" spans="1:9" x14ac:dyDescent="0.3">
      <c r="A32" t="str">
        <f>Tabla1[[#This Row],[Mes]]&amp;Tabla1[[#This Row],[Distrito]]</f>
        <v>DiciembreLIMA</v>
      </c>
      <c r="B32" t="s">
        <v>19</v>
      </c>
      <c r="C32" t="s">
        <v>20</v>
      </c>
      <c r="D32" t="s">
        <v>26</v>
      </c>
      <c r="E32" t="s">
        <v>7</v>
      </c>
      <c r="F32" s="3">
        <v>0.46540740740740733</v>
      </c>
      <c r="G32" s="3">
        <v>0.53675000000000028</v>
      </c>
      <c r="H32" s="3">
        <v>0.36111111111111099</v>
      </c>
      <c r="I32"/>
    </row>
    <row r="33" spans="1:9" x14ac:dyDescent="0.3">
      <c r="A33" t="str">
        <f>Tabla1[[#This Row],[Mes]]&amp;Tabla1[[#This Row],[Distrito]]</f>
        <v>AbrilSURCO</v>
      </c>
      <c r="B33" t="s">
        <v>24</v>
      </c>
      <c r="C33" t="s">
        <v>9</v>
      </c>
      <c r="D33" t="s">
        <v>28</v>
      </c>
      <c r="E33" t="s">
        <v>10</v>
      </c>
      <c r="F33" s="3">
        <v>0.54229629629629639</v>
      </c>
      <c r="G33" s="3">
        <v>0.59745833333333354</v>
      </c>
      <c r="H33" s="3">
        <v>0.35777777777777803</v>
      </c>
      <c r="I33"/>
    </row>
    <row r="34" spans="1:9" x14ac:dyDescent="0.3">
      <c r="A34" t="str">
        <f>Tabla1[[#This Row],[Mes]]&amp;Tabla1[[#This Row],[Distrito]]</f>
        <v>AgostoCALLAO</v>
      </c>
      <c r="B34" t="s">
        <v>5</v>
      </c>
      <c r="C34" t="s">
        <v>15</v>
      </c>
      <c r="D34" t="s">
        <v>25</v>
      </c>
      <c r="E34" t="s">
        <v>7</v>
      </c>
      <c r="F34" s="3">
        <v>0.58251851851851877</v>
      </c>
      <c r="G34" s="3">
        <v>0.63066666666666693</v>
      </c>
      <c r="H34" s="3">
        <v>0.35444444444444501</v>
      </c>
      <c r="I34"/>
    </row>
    <row r="35" spans="1:9" x14ac:dyDescent="0.3">
      <c r="A35" t="str">
        <f>Tabla1[[#This Row],[Mes]]&amp;Tabla1[[#This Row],[Distrito]]</f>
        <v>OctubreLINCE</v>
      </c>
      <c r="B35" t="s">
        <v>24</v>
      </c>
      <c r="C35" t="s">
        <v>17</v>
      </c>
      <c r="D35" t="s">
        <v>27</v>
      </c>
      <c r="E35" t="s">
        <v>7</v>
      </c>
      <c r="F35" s="3">
        <v>0.65940740740740778</v>
      </c>
      <c r="G35" s="3">
        <v>0.69137500000000052</v>
      </c>
      <c r="H35" s="3">
        <v>0.35111111111111198</v>
      </c>
      <c r="I35"/>
    </row>
    <row r="36" spans="1:9" x14ac:dyDescent="0.3">
      <c r="A36" t="str">
        <f>Tabla1[[#This Row],[Mes]]&amp;Tabla1[[#This Row],[Distrito]]</f>
        <v>JulioLINCE</v>
      </c>
      <c r="B36" t="s">
        <v>23</v>
      </c>
      <c r="C36" t="s">
        <v>13</v>
      </c>
      <c r="D36" t="s">
        <v>27</v>
      </c>
      <c r="E36" t="s">
        <v>7</v>
      </c>
      <c r="F36" s="3">
        <v>0.73629629629629634</v>
      </c>
      <c r="G36" s="3">
        <v>0.75208333333333366</v>
      </c>
      <c r="H36" s="3">
        <v>0.34777777777777802</v>
      </c>
      <c r="I36"/>
    </row>
    <row r="37" spans="1:9" x14ac:dyDescent="0.3">
      <c r="A37" t="str">
        <f>Tabla1[[#This Row],[Mes]]&amp;Tabla1[[#This Row],[Distrito]]</f>
        <v>SetiembreSURCO</v>
      </c>
      <c r="B37" t="s">
        <v>19</v>
      </c>
      <c r="C37" t="s">
        <v>16</v>
      </c>
      <c r="D37" t="s">
        <v>28</v>
      </c>
      <c r="E37" t="s">
        <v>8</v>
      </c>
      <c r="F37" s="3">
        <v>0.4465185185185187</v>
      </c>
      <c r="G37" s="3">
        <v>0.537791666666667</v>
      </c>
      <c r="H37" s="3">
        <v>0.344444444444445</v>
      </c>
      <c r="I37"/>
    </row>
    <row r="38" spans="1:9" x14ac:dyDescent="0.3">
      <c r="A38" t="str">
        <f>Tabla1[[#This Row],[Mes]]&amp;Tabla1[[#This Row],[Distrito]]</f>
        <v>OctubreLIMA</v>
      </c>
      <c r="B38" t="s">
        <v>14</v>
      </c>
      <c r="C38" t="s">
        <v>17</v>
      </c>
      <c r="D38" t="s">
        <v>26</v>
      </c>
      <c r="E38" t="s">
        <v>7</v>
      </c>
      <c r="F38" s="3">
        <v>0.49007407407407433</v>
      </c>
      <c r="G38" s="3">
        <v>0.57350000000000045</v>
      </c>
      <c r="H38" s="3">
        <v>0.34111111111111198</v>
      </c>
      <c r="I38"/>
    </row>
    <row r="39" spans="1:9" x14ac:dyDescent="0.3">
      <c r="A39" t="str">
        <f>Tabla1[[#This Row],[Mes]]&amp;Tabla1[[#This Row],[Distrito]]</f>
        <v>MarzoSURCO</v>
      </c>
      <c r="B39" t="s">
        <v>23</v>
      </c>
      <c r="C39" t="s">
        <v>6</v>
      </c>
      <c r="D39" t="s">
        <v>28</v>
      </c>
      <c r="E39" t="s">
        <v>7</v>
      </c>
      <c r="F39" s="3">
        <v>0.45666666666666672</v>
      </c>
      <c r="G39" s="3">
        <v>0.42249999999999999</v>
      </c>
      <c r="H39" s="3">
        <v>0.25</v>
      </c>
      <c r="I39"/>
    </row>
    <row r="40" spans="1:9" x14ac:dyDescent="0.3">
      <c r="A40" t="str">
        <f>Tabla1[[#This Row],[Mes]]&amp;Tabla1[[#This Row],[Distrito]]</f>
        <v>MarzoSURCO</v>
      </c>
      <c r="B40" t="s">
        <v>5</v>
      </c>
      <c r="C40" t="s">
        <v>6</v>
      </c>
      <c r="D40" t="s">
        <v>28</v>
      </c>
      <c r="E40" t="s">
        <v>8</v>
      </c>
      <c r="F40" s="3">
        <v>0.46666666666666662</v>
      </c>
      <c r="G40" s="3">
        <v>0.51750000000000007</v>
      </c>
      <c r="H40" s="3">
        <v>0.76</v>
      </c>
      <c r="I40"/>
    </row>
    <row r="41" spans="1:9" x14ac:dyDescent="0.3">
      <c r="A41" t="str">
        <f>Tabla1[[#This Row],[Mes]]&amp;Tabla1[[#This Row],[Distrito]]</f>
        <v>OctubreSURCO</v>
      </c>
      <c r="B41" t="s">
        <v>19</v>
      </c>
      <c r="C41" t="s">
        <v>17</v>
      </c>
      <c r="D41" t="s">
        <v>28</v>
      </c>
      <c r="E41" t="s">
        <v>7</v>
      </c>
      <c r="F41" s="3">
        <v>0.47000000000000003</v>
      </c>
      <c r="G41" s="3">
        <v>0.38250000000000001</v>
      </c>
      <c r="H41" s="3">
        <v>0.27</v>
      </c>
      <c r="I41"/>
    </row>
    <row r="42" spans="1:9" x14ac:dyDescent="0.3">
      <c r="A42" t="str">
        <f>Tabla1[[#This Row],[Mes]]&amp;Tabla1[[#This Row],[Distrito]]</f>
        <v>MayoCALLAO</v>
      </c>
      <c r="B42" t="s">
        <v>14</v>
      </c>
      <c r="C42" t="s">
        <v>11</v>
      </c>
      <c r="D42" t="s">
        <v>25</v>
      </c>
      <c r="E42" t="s">
        <v>7</v>
      </c>
      <c r="F42" s="3">
        <v>0.71333333333333326</v>
      </c>
      <c r="G42" s="3">
        <v>0.62749999999999995</v>
      </c>
      <c r="H42" s="3">
        <v>0.78</v>
      </c>
      <c r="I42"/>
    </row>
    <row r="43" spans="1:9" x14ac:dyDescent="0.3">
      <c r="A43" t="str">
        <f>Tabla1[[#This Row],[Mes]]&amp;Tabla1[[#This Row],[Distrito]]</f>
        <v>AgostoLIMA</v>
      </c>
      <c r="B43" t="s">
        <v>19</v>
      </c>
      <c r="C43" t="s">
        <v>15</v>
      </c>
      <c r="D43" t="s">
        <v>26</v>
      </c>
      <c r="E43" t="s">
        <v>7</v>
      </c>
      <c r="F43" s="3">
        <v>0.27666666666666667</v>
      </c>
      <c r="G43" s="3">
        <v>0.38750000000000001</v>
      </c>
      <c r="H43" s="3">
        <v>0.28999999999999998</v>
      </c>
      <c r="I43"/>
    </row>
    <row r="44" spans="1:9" x14ac:dyDescent="0.3">
      <c r="A44" t="str">
        <f>Tabla1[[#This Row],[Mes]]&amp;Tabla1[[#This Row],[Distrito]]</f>
        <v>MayoCALLAO</v>
      </c>
      <c r="B44" t="s">
        <v>24</v>
      </c>
      <c r="C44" t="s">
        <v>11</v>
      </c>
      <c r="D44" t="s">
        <v>25</v>
      </c>
      <c r="E44" t="s">
        <v>7</v>
      </c>
      <c r="F44" s="3">
        <v>0.42</v>
      </c>
      <c r="G44" s="3">
        <v>0.36500000000000005</v>
      </c>
      <c r="H44" s="3">
        <v>0.28000000000000003</v>
      </c>
      <c r="I44"/>
    </row>
    <row r="45" spans="1:9" x14ac:dyDescent="0.3">
      <c r="A45" t="str">
        <f>Tabla1[[#This Row],[Mes]]&amp;Tabla1[[#This Row],[Distrito]]</f>
        <v>MayoSURCO</v>
      </c>
      <c r="B45" t="s">
        <v>23</v>
      </c>
      <c r="C45" t="s">
        <v>11</v>
      </c>
      <c r="D45" t="s">
        <v>28</v>
      </c>
      <c r="E45" t="s">
        <v>7</v>
      </c>
      <c r="F45" s="3">
        <v>0.38666666666666671</v>
      </c>
      <c r="G45" s="3">
        <v>0.39500000000000002</v>
      </c>
      <c r="H45" s="3">
        <v>0.33</v>
      </c>
      <c r="I45"/>
    </row>
    <row r="46" spans="1:9" x14ac:dyDescent="0.3">
      <c r="A46" t="str">
        <f>Tabla1[[#This Row],[Mes]]&amp;Tabla1[[#This Row],[Distrito]]</f>
        <v>DiciembreLIMA</v>
      </c>
      <c r="B46" t="s">
        <v>19</v>
      </c>
      <c r="C46" t="s">
        <v>20</v>
      </c>
      <c r="D46" t="s">
        <v>26</v>
      </c>
      <c r="E46" t="s">
        <v>7</v>
      </c>
      <c r="F46" s="3">
        <v>0.56000000000000005</v>
      </c>
      <c r="G46" s="3">
        <v>0.61250000000000004</v>
      </c>
      <c r="H46" s="3">
        <v>0.82</v>
      </c>
      <c r="I46"/>
    </row>
    <row r="47" spans="1:9" x14ac:dyDescent="0.3">
      <c r="A47" t="str">
        <f>Tabla1[[#This Row],[Mes]]&amp;Tabla1[[#This Row],[Distrito]]</f>
        <v>AbrilLINCE</v>
      </c>
      <c r="B47" t="s">
        <v>24</v>
      </c>
      <c r="C47" t="s">
        <v>9</v>
      </c>
      <c r="D47" t="s">
        <v>27</v>
      </c>
      <c r="E47" t="s">
        <v>8</v>
      </c>
      <c r="F47" s="3">
        <v>0.45666666666666672</v>
      </c>
      <c r="G47" s="3">
        <v>0.42249999999999999</v>
      </c>
      <c r="H47" s="3">
        <v>0.25</v>
      </c>
      <c r="I47"/>
    </row>
    <row r="48" spans="1:9" x14ac:dyDescent="0.3">
      <c r="A48" t="str">
        <f>Tabla1[[#This Row],[Mes]]&amp;Tabla1[[#This Row],[Distrito]]</f>
        <v>EneroLINCE</v>
      </c>
      <c r="B48" t="s">
        <v>14</v>
      </c>
      <c r="C48" t="s">
        <v>21</v>
      </c>
      <c r="D48" t="s">
        <v>27</v>
      </c>
      <c r="E48" t="s">
        <v>7</v>
      </c>
      <c r="F48" s="3">
        <v>0.45240740740740737</v>
      </c>
      <c r="G48" s="3">
        <v>0.46312500000000001</v>
      </c>
      <c r="H48" s="3">
        <v>0.431111111111111</v>
      </c>
      <c r="I48"/>
    </row>
    <row r="49" spans="1:9" x14ac:dyDescent="0.3">
      <c r="A49" t="str">
        <f>Tabla1[[#This Row],[Mes]]&amp;Tabla1[[#This Row],[Distrito]]</f>
        <v>NoviembreCALLAO</v>
      </c>
      <c r="B49" t="s">
        <v>24</v>
      </c>
      <c r="C49" t="s">
        <v>18</v>
      </c>
      <c r="D49" t="s">
        <v>25</v>
      </c>
      <c r="E49" t="s">
        <v>10</v>
      </c>
      <c r="F49" s="3">
        <v>0.44940740740740731</v>
      </c>
      <c r="G49" s="3">
        <v>0.46391666666666675</v>
      </c>
      <c r="H49" s="3">
        <v>0.42777777777777798</v>
      </c>
      <c r="I49"/>
    </row>
    <row r="50" spans="1:9" x14ac:dyDescent="0.3">
      <c r="A50" t="str">
        <f>Tabla1[[#This Row],[Mes]]&amp;Tabla1[[#This Row],[Distrito]]</f>
        <v>JulioLINCE</v>
      </c>
      <c r="B50" t="s">
        <v>5</v>
      </c>
      <c r="C50" t="s">
        <v>13</v>
      </c>
      <c r="D50" t="s">
        <v>27</v>
      </c>
      <c r="E50" t="s">
        <v>8</v>
      </c>
      <c r="F50" s="3">
        <v>0.44640740740740731</v>
      </c>
      <c r="G50" s="3">
        <v>0.46470833333333328</v>
      </c>
      <c r="H50" s="3">
        <v>0.42444444444444401</v>
      </c>
      <c r="I50"/>
    </row>
    <row r="51" spans="1:9" x14ac:dyDescent="0.3">
      <c r="A51" t="str">
        <f>Tabla1[[#This Row],[Mes]]&amp;Tabla1[[#This Row],[Distrito]]</f>
        <v>MayoCALLAO</v>
      </c>
      <c r="B51" t="s">
        <v>23</v>
      </c>
      <c r="C51" t="s">
        <v>11</v>
      </c>
      <c r="D51" t="s">
        <v>25</v>
      </c>
      <c r="E51" t="s">
        <v>8</v>
      </c>
      <c r="F51" s="3">
        <v>0.44340740740740731</v>
      </c>
      <c r="G51" s="3">
        <v>0.46549999999999997</v>
      </c>
      <c r="H51" s="3">
        <v>0.42111111111111099</v>
      </c>
      <c r="I51"/>
    </row>
    <row r="52" spans="1:9" x14ac:dyDescent="0.3">
      <c r="A52" t="str">
        <f>Tabla1[[#This Row],[Mes]]&amp;Tabla1[[#This Row],[Distrito]]</f>
        <v>MarzoLINCE</v>
      </c>
      <c r="B52" t="s">
        <v>14</v>
      </c>
      <c r="C52" t="s">
        <v>6</v>
      </c>
      <c r="D52" t="s">
        <v>27</v>
      </c>
      <c r="E52" t="s">
        <v>7</v>
      </c>
      <c r="F52" s="3">
        <v>0.44040740740740736</v>
      </c>
      <c r="G52" s="3">
        <v>0.46629166666666672</v>
      </c>
      <c r="H52" s="3">
        <v>0.41777777777777803</v>
      </c>
      <c r="I52"/>
    </row>
    <row r="53" spans="1:9" x14ac:dyDescent="0.3">
      <c r="A53" t="str">
        <f>Tabla1[[#This Row],[Mes]]&amp;Tabla1[[#This Row],[Distrito]]</f>
        <v>EneroSURCO</v>
      </c>
      <c r="B53" t="s">
        <v>24</v>
      </c>
      <c r="C53" t="s">
        <v>21</v>
      </c>
      <c r="D53" t="s">
        <v>28</v>
      </c>
      <c r="E53" t="s">
        <v>7</v>
      </c>
      <c r="F53" s="3">
        <v>0.43740740740740769</v>
      </c>
      <c r="G53" s="3">
        <v>0.46708333333333357</v>
      </c>
      <c r="H53" s="3">
        <v>0.414444444444445</v>
      </c>
      <c r="I53"/>
    </row>
    <row r="54" spans="1:9" x14ac:dyDescent="0.3">
      <c r="A54" t="str">
        <f>Tabla1[[#This Row],[Mes]]&amp;Tabla1[[#This Row],[Distrito]]</f>
        <v>OctubreCALLAO</v>
      </c>
      <c r="B54" t="s">
        <v>14</v>
      </c>
      <c r="C54" t="s">
        <v>17</v>
      </c>
      <c r="D54" t="s">
        <v>25</v>
      </c>
      <c r="E54" t="s">
        <v>7</v>
      </c>
      <c r="F54" s="3">
        <v>0.43440740740740735</v>
      </c>
      <c r="G54" s="3">
        <v>0.46787499999999999</v>
      </c>
      <c r="H54" s="3">
        <v>0.41111111111111098</v>
      </c>
      <c r="I54"/>
    </row>
    <row r="55" spans="1:9" x14ac:dyDescent="0.3">
      <c r="A55" t="str">
        <f>Tabla1[[#This Row],[Mes]]&amp;Tabla1[[#This Row],[Distrito]]</f>
        <v>JulioLINCE</v>
      </c>
      <c r="B55" t="s">
        <v>23</v>
      </c>
      <c r="C55" t="s">
        <v>13</v>
      </c>
      <c r="D55" t="s">
        <v>27</v>
      </c>
      <c r="E55" t="s">
        <v>10</v>
      </c>
      <c r="F55" s="3">
        <v>0.4314074074074073</v>
      </c>
      <c r="G55" s="3">
        <v>0.46866666666666673</v>
      </c>
      <c r="H55" s="3">
        <v>0.40777777777777802</v>
      </c>
      <c r="I55"/>
    </row>
    <row r="56" spans="1:9" x14ac:dyDescent="0.3">
      <c r="A56" t="str">
        <f>Tabla1[[#This Row],[Mes]]&amp;Tabla1[[#This Row],[Distrito]]</f>
        <v>MayoCALLAO</v>
      </c>
      <c r="B56" t="s">
        <v>14</v>
      </c>
      <c r="C56" t="s">
        <v>11</v>
      </c>
      <c r="D56" t="s">
        <v>25</v>
      </c>
      <c r="E56" t="s">
        <v>7</v>
      </c>
      <c r="F56" s="3">
        <v>0.42840740740740763</v>
      </c>
      <c r="G56" s="3">
        <v>0.46945833333333348</v>
      </c>
      <c r="H56" s="3">
        <v>0.40444444444444499</v>
      </c>
      <c r="I56"/>
    </row>
    <row r="57" spans="1:9" x14ac:dyDescent="0.3">
      <c r="A57" t="str">
        <f>Tabla1[[#This Row],[Mes]]&amp;Tabla1[[#This Row],[Distrito]]</f>
        <v>EneroLINCE</v>
      </c>
      <c r="B57" t="s">
        <v>19</v>
      </c>
      <c r="C57" t="s">
        <v>21</v>
      </c>
      <c r="D57" t="s">
        <v>27</v>
      </c>
      <c r="E57" t="s">
        <v>7</v>
      </c>
      <c r="F57" s="3">
        <v>0.42540740740740729</v>
      </c>
      <c r="G57" s="3">
        <v>0.47024999999999995</v>
      </c>
      <c r="H57" s="3">
        <v>0.40111111111111097</v>
      </c>
      <c r="I57"/>
    </row>
    <row r="58" spans="1:9" x14ac:dyDescent="0.3">
      <c r="A58" t="str">
        <f>Tabla1[[#This Row],[Mes]]&amp;Tabla1[[#This Row],[Distrito]]</f>
        <v>SetiembreLIMA</v>
      </c>
      <c r="B58" t="s">
        <v>23</v>
      </c>
      <c r="C58" t="s">
        <v>16</v>
      </c>
      <c r="D58" t="s">
        <v>26</v>
      </c>
      <c r="E58" t="s">
        <v>7</v>
      </c>
      <c r="F58" s="3">
        <v>0.42240740740740734</v>
      </c>
      <c r="G58" s="3">
        <v>0.47104166666666675</v>
      </c>
      <c r="H58" s="3">
        <v>0.39777777777777801</v>
      </c>
      <c r="I58"/>
    </row>
    <row r="59" spans="1:9" x14ac:dyDescent="0.3">
      <c r="A59" t="str">
        <f>Tabla1[[#This Row],[Mes]]&amp;Tabla1[[#This Row],[Distrito]]</f>
        <v>AbrilCALLAO</v>
      </c>
      <c r="B59" t="s">
        <v>23</v>
      </c>
      <c r="C59" t="s">
        <v>9</v>
      </c>
      <c r="D59" t="s">
        <v>25</v>
      </c>
      <c r="E59" t="s">
        <v>7</v>
      </c>
      <c r="F59" s="3">
        <v>0.41940740740740767</v>
      </c>
      <c r="G59" s="3">
        <v>0.47183333333333377</v>
      </c>
      <c r="H59" s="3">
        <v>0.39444444444444499</v>
      </c>
      <c r="I59"/>
    </row>
    <row r="60" spans="1:9" x14ac:dyDescent="0.3">
      <c r="A60" t="str">
        <f>Tabla1[[#This Row],[Mes]]&amp;Tabla1[[#This Row],[Distrito]]</f>
        <v>EneroLINCE</v>
      </c>
      <c r="B60" t="s">
        <v>5</v>
      </c>
      <c r="C60" t="s">
        <v>21</v>
      </c>
      <c r="D60" t="s">
        <v>27</v>
      </c>
      <c r="E60" t="s">
        <v>7</v>
      </c>
      <c r="F60" s="3">
        <v>0.41640740740740734</v>
      </c>
      <c r="G60" s="3">
        <v>0.47262499999999996</v>
      </c>
      <c r="H60" s="3">
        <v>0.39111111111111102</v>
      </c>
      <c r="I60"/>
    </row>
    <row r="61" spans="1:9" x14ac:dyDescent="0.3">
      <c r="A61" t="str">
        <f>Tabla1[[#This Row],[Mes]]&amp;Tabla1[[#This Row],[Distrito]]</f>
        <v>AgostoCALLAO</v>
      </c>
      <c r="B61" t="s">
        <v>5</v>
      </c>
      <c r="C61" t="s">
        <v>15</v>
      </c>
      <c r="D61" t="s">
        <v>25</v>
      </c>
      <c r="E61" t="s">
        <v>7</v>
      </c>
      <c r="F61" s="3">
        <v>0.41340740740740739</v>
      </c>
      <c r="G61" s="3">
        <v>0.47341666666666676</v>
      </c>
      <c r="H61" s="3">
        <v>0.387777777777778</v>
      </c>
      <c r="I61"/>
    </row>
    <row r="62" spans="1:9" x14ac:dyDescent="0.3">
      <c r="A62" t="str">
        <f>Tabla1[[#This Row],[Mes]]&amp;Tabla1[[#This Row],[Distrito]]</f>
        <v>MayoLINCE</v>
      </c>
      <c r="B62" t="s">
        <v>19</v>
      </c>
      <c r="C62" t="s">
        <v>11</v>
      </c>
      <c r="D62" t="s">
        <v>27</v>
      </c>
      <c r="E62" t="s">
        <v>7</v>
      </c>
      <c r="F62" s="3">
        <v>0.41040740740740772</v>
      </c>
      <c r="G62" s="3">
        <v>0.47420833333333379</v>
      </c>
      <c r="H62" s="3">
        <v>0.38444444444444498</v>
      </c>
      <c r="I62"/>
    </row>
    <row r="63" spans="1:9" x14ac:dyDescent="0.3">
      <c r="A63" t="str">
        <f>Tabla1[[#This Row],[Mes]]&amp;Tabla1[[#This Row],[Distrito]]</f>
        <v>NoviembreCALLAO</v>
      </c>
      <c r="B63" t="s">
        <v>14</v>
      </c>
      <c r="C63" t="s">
        <v>18</v>
      </c>
      <c r="D63" t="s">
        <v>25</v>
      </c>
      <c r="E63" t="s">
        <v>7</v>
      </c>
      <c r="F63" s="3">
        <v>0.40740740740740738</v>
      </c>
      <c r="G63" s="3">
        <v>0.47500000000000031</v>
      </c>
      <c r="H63" s="3">
        <v>0.38111111111111101</v>
      </c>
      <c r="I63"/>
    </row>
    <row r="64" spans="1:9" x14ac:dyDescent="0.3">
      <c r="A64" t="str">
        <f>Tabla1[[#This Row],[Mes]]&amp;Tabla1[[#This Row],[Distrito]]</f>
        <v>JunioLIMA</v>
      </c>
      <c r="B64" t="s">
        <v>14</v>
      </c>
      <c r="C64" t="s">
        <v>12</v>
      </c>
      <c r="D64" t="s">
        <v>26</v>
      </c>
      <c r="E64" t="s">
        <v>7</v>
      </c>
      <c r="F64" s="3">
        <v>0.40440740740740733</v>
      </c>
      <c r="G64" s="3">
        <v>0.47579166666666678</v>
      </c>
      <c r="H64" s="3">
        <v>0.37777777777777799</v>
      </c>
      <c r="I64"/>
    </row>
    <row r="65" spans="1:9" x14ac:dyDescent="0.3">
      <c r="A65" t="str">
        <f>Tabla1[[#This Row],[Mes]]&amp;Tabla1[[#This Row],[Distrito]]</f>
        <v>MarzoLINCE</v>
      </c>
      <c r="B65" t="s">
        <v>23</v>
      </c>
      <c r="C65" t="s">
        <v>6</v>
      </c>
      <c r="D65" t="s">
        <v>27</v>
      </c>
      <c r="E65" t="s">
        <v>7</v>
      </c>
      <c r="F65" s="3">
        <v>0.40140740740740766</v>
      </c>
      <c r="G65" s="3">
        <v>0.4765833333333338</v>
      </c>
      <c r="H65" s="3">
        <v>0.37444444444444502</v>
      </c>
      <c r="I65"/>
    </row>
    <row r="66" spans="1:9" x14ac:dyDescent="0.3">
      <c r="A66" t="str">
        <f>Tabla1[[#This Row],[Mes]]&amp;Tabla1[[#This Row],[Distrito]]</f>
        <v>MarzoLINCE</v>
      </c>
      <c r="B66" t="s">
        <v>5</v>
      </c>
      <c r="C66" t="s">
        <v>6</v>
      </c>
      <c r="D66" t="s">
        <v>27</v>
      </c>
      <c r="E66" t="s">
        <v>8</v>
      </c>
      <c r="F66" s="3">
        <v>0.56474074074074065</v>
      </c>
      <c r="G66" s="3">
        <v>0.60212500000000024</v>
      </c>
      <c r="H66" s="3">
        <v>0.371111111111111</v>
      </c>
      <c r="I66"/>
    </row>
    <row r="67" spans="1:9" x14ac:dyDescent="0.3">
      <c r="A67" t="str">
        <f>Tabla1[[#This Row],[Mes]]&amp;Tabla1[[#This Row],[Distrito]]</f>
        <v>JunioCALLAO</v>
      </c>
      <c r="B67" t="s">
        <v>24</v>
      </c>
      <c r="C67" t="s">
        <v>12</v>
      </c>
      <c r="D67" t="s">
        <v>25</v>
      </c>
      <c r="E67" t="s">
        <v>7</v>
      </c>
      <c r="F67" s="3">
        <v>0.49496296296296299</v>
      </c>
      <c r="G67" s="3">
        <v>0.55283333333333351</v>
      </c>
      <c r="H67" s="3">
        <v>0.36777777777777798</v>
      </c>
      <c r="I67"/>
    </row>
    <row r="68" spans="1:9" x14ac:dyDescent="0.3">
      <c r="A68" t="str">
        <f>Tabla1[[#This Row],[Mes]]&amp;Tabla1[[#This Row],[Distrito]]</f>
        <v>DiciembreSURCO</v>
      </c>
      <c r="B68" t="s">
        <v>14</v>
      </c>
      <c r="C68" t="s">
        <v>20</v>
      </c>
      <c r="D68" t="s">
        <v>28</v>
      </c>
      <c r="E68" t="s">
        <v>7</v>
      </c>
      <c r="F68" s="3">
        <v>0.42518518518518533</v>
      </c>
      <c r="G68" s="3">
        <v>0.503541666666667</v>
      </c>
      <c r="H68" s="3">
        <v>0.36444444444444501</v>
      </c>
      <c r="I68"/>
    </row>
    <row r="69" spans="1:9" x14ac:dyDescent="0.3">
      <c r="A69" t="str">
        <f>Tabla1[[#This Row],[Mes]]&amp;Tabla1[[#This Row],[Distrito]]</f>
        <v>EneroCALLAO</v>
      </c>
      <c r="B69" t="s">
        <v>23</v>
      </c>
      <c r="C69" t="s">
        <v>21</v>
      </c>
      <c r="D69" t="s">
        <v>25</v>
      </c>
      <c r="E69" t="s">
        <v>7</v>
      </c>
      <c r="F69" s="3">
        <v>0.46540740740740733</v>
      </c>
      <c r="G69" s="3">
        <v>0.53675000000000028</v>
      </c>
      <c r="H69" s="3">
        <v>0.36111111111111099</v>
      </c>
      <c r="I69"/>
    </row>
    <row r="70" spans="1:9" x14ac:dyDescent="0.3">
      <c r="A70" t="str">
        <f>Tabla1[[#This Row],[Mes]]&amp;Tabla1[[#This Row],[Distrito]]</f>
        <v>MayoLINCE</v>
      </c>
      <c r="B70" t="s">
        <v>5</v>
      </c>
      <c r="C70" t="s">
        <v>11</v>
      </c>
      <c r="D70" t="s">
        <v>27</v>
      </c>
      <c r="E70" t="s">
        <v>10</v>
      </c>
      <c r="F70" s="3">
        <v>0.54229629629629639</v>
      </c>
      <c r="G70" s="3">
        <v>0.59745833333333354</v>
      </c>
      <c r="H70" s="3">
        <v>0.35777777777777803</v>
      </c>
      <c r="I70"/>
    </row>
    <row r="71" spans="1:9" x14ac:dyDescent="0.3">
      <c r="A71" t="str">
        <f>Tabla1[[#This Row],[Mes]]&amp;Tabla1[[#This Row],[Distrito]]</f>
        <v>SetiembreSURCO</v>
      </c>
      <c r="B71" t="s">
        <v>14</v>
      </c>
      <c r="C71" t="s">
        <v>16</v>
      </c>
      <c r="D71" t="s">
        <v>28</v>
      </c>
      <c r="E71" t="s">
        <v>7</v>
      </c>
      <c r="F71" s="3">
        <v>0.58251851851851877</v>
      </c>
      <c r="G71" s="3">
        <v>0.63066666666666693</v>
      </c>
      <c r="H71" s="3">
        <v>0.35444444444444501</v>
      </c>
      <c r="I71"/>
    </row>
    <row r="72" spans="1:9" x14ac:dyDescent="0.3">
      <c r="A72" t="str">
        <f>Tabla1[[#This Row],[Mes]]&amp;Tabla1[[#This Row],[Distrito]]</f>
        <v>NoviembreLIMA</v>
      </c>
      <c r="B72" t="s">
        <v>5</v>
      </c>
      <c r="C72" t="s">
        <v>18</v>
      </c>
      <c r="D72" t="s">
        <v>26</v>
      </c>
      <c r="E72" t="s">
        <v>8</v>
      </c>
      <c r="F72" s="3">
        <v>0.65940740740740778</v>
      </c>
      <c r="G72" s="3">
        <v>0.69137500000000052</v>
      </c>
      <c r="H72" s="3">
        <v>0.35111111111111198</v>
      </c>
      <c r="I72"/>
    </row>
    <row r="73" spans="1:9" x14ac:dyDescent="0.3">
      <c r="A73" t="str">
        <f>Tabla1[[#This Row],[Mes]]&amp;Tabla1[[#This Row],[Distrito]]</f>
        <v>AgostoLIMA</v>
      </c>
      <c r="B73" t="s">
        <v>24</v>
      </c>
      <c r="C73" t="s">
        <v>15</v>
      </c>
      <c r="D73" t="s">
        <v>26</v>
      </c>
      <c r="E73" t="s">
        <v>7</v>
      </c>
      <c r="F73" s="3">
        <v>0.73629629629629634</v>
      </c>
      <c r="G73" s="3">
        <v>0.75208333333333366</v>
      </c>
      <c r="H73" s="3">
        <v>0.34777777777777802</v>
      </c>
      <c r="I73"/>
    </row>
    <row r="74" spans="1:9" x14ac:dyDescent="0.3">
      <c r="A74" t="str">
        <f>Tabla1[[#This Row],[Mes]]&amp;Tabla1[[#This Row],[Distrito]]</f>
        <v>OctubreLINCE</v>
      </c>
      <c r="B74" t="s">
        <v>23</v>
      </c>
      <c r="C74" t="s">
        <v>17</v>
      </c>
      <c r="D74" t="s">
        <v>27</v>
      </c>
      <c r="E74" t="s">
        <v>7</v>
      </c>
      <c r="F74" s="3">
        <v>0.4465185185185187</v>
      </c>
      <c r="G74" s="3">
        <v>0.537791666666667</v>
      </c>
      <c r="H74" s="3">
        <v>0.344444444444445</v>
      </c>
      <c r="I74"/>
    </row>
    <row r="75" spans="1:9" x14ac:dyDescent="0.3">
      <c r="A75" t="str">
        <f>Tabla1[[#This Row],[Mes]]&amp;Tabla1[[#This Row],[Distrito]]</f>
        <v>NoviembreCALLAO</v>
      </c>
      <c r="B75" t="s">
        <v>19</v>
      </c>
      <c r="C75" t="s">
        <v>18</v>
      </c>
      <c r="D75" t="s">
        <v>25</v>
      </c>
      <c r="E75" t="s">
        <v>7</v>
      </c>
      <c r="F75" s="3">
        <v>0.49007407407407433</v>
      </c>
      <c r="G75" s="3">
        <v>0.57350000000000045</v>
      </c>
      <c r="H75" s="3">
        <v>0.34111111111111198</v>
      </c>
      <c r="I75"/>
    </row>
    <row r="76" spans="1:9" x14ac:dyDescent="0.3">
      <c r="A76" t="str">
        <f>Tabla1[[#This Row],[Mes]]&amp;Tabla1[[#This Row],[Distrito]]</f>
        <v>MayoLIMA</v>
      </c>
      <c r="B76" t="s">
        <v>5</v>
      </c>
      <c r="C76" t="s">
        <v>11</v>
      </c>
      <c r="D76" t="s">
        <v>26</v>
      </c>
      <c r="E76" t="s">
        <v>7</v>
      </c>
      <c r="F76" s="3">
        <v>0.45666666666666672</v>
      </c>
      <c r="G76" s="3">
        <v>0.42249999999999999</v>
      </c>
      <c r="H76" s="3">
        <v>0.25</v>
      </c>
      <c r="I76"/>
    </row>
    <row r="77" spans="1:9" x14ac:dyDescent="0.3">
      <c r="A77" t="str">
        <f>Tabla1[[#This Row],[Mes]]&amp;Tabla1[[#This Row],[Distrito]]</f>
        <v>AbrilLINCE</v>
      </c>
      <c r="B77" t="s">
        <v>14</v>
      </c>
      <c r="C77" t="s">
        <v>9</v>
      </c>
      <c r="D77" t="s">
        <v>27</v>
      </c>
      <c r="E77" t="s">
        <v>10</v>
      </c>
      <c r="F77" s="3">
        <v>0.46666666666666662</v>
      </c>
      <c r="G77" s="3">
        <v>0.51750000000000007</v>
      </c>
      <c r="H77" s="3">
        <v>0.76</v>
      </c>
      <c r="I77"/>
    </row>
    <row r="78" spans="1:9" x14ac:dyDescent="0.3">
      <c r="A78" t="str">
        <f>Tabla1[[#This Row],[Mes]]&amp;Tabla1[[#This Row],[Distrito]]</f>
        <v>NoviembreLINCE</v>
      </c>
      <c r="B78" t="s">
        <v>23</v>
      </c>
      <c r="C78" t="s">
        <v>18</v>
      </c>
      <c r="D78" t="s">
        <v>27</v>
      </c>
      <c r="E78" t="s">
        <v>7</v>
      </c>
      <c r="F78" s="3">
        <v>0.47000000000000003</v>
      </c>
      <c r="G78" s="3">
        <v>0.38250000000000001</v>
      </c>
      <c r="H78" s="3">
        <v>0.27</v>
      </c>
      <c r="I78"/>
    </row>
    <row r="79" spans="1:9" x14ac:dyDescent="0.3">
      <c r="A79" t="str">
        <f>Tabla1[[#This Row],[Mes]]&amp;Tabla1[[#This Row],[Distrito]]</f>
        <v>JunioSURCO</v>
      </c>
      <c r="B79" t="s">
        <v>19</v>
      </c>
      <c r="C79" t="s">
        <v>12</v>
      </c>
      <c r="D79" t="s">
        <v>28</v>
      </c>
      <c r="E79" t="s">
        <v>8</v>
      </c>
      <c r="F79" s="3">
        <v>0.71333333333333326</v>
      </c>
      <c r="G79" s="3">
        <v>0.62749999999999995</v>
      </c>
      <c r="H79" s="3">
        <v>0.78</v>
      </c>
      <c r="I79"/>
    </row>
    <row r="80" spans="1:9" x14ac:dyDescent="0.3">
      <c r="A80" t="str">
        <f>Tabla1[[#This Row],[Mes]]&amp;Tabla1[[#This Row],[Distrito]]</f>
        <v>SetiembreCALLAO</v>
      </c>
      <c r="B80" t="s">
        <v>23</v>
      </c>
      <c r="C80" t="s">
        <v>16</v>
      </c>
      <c r="D80" t="s">
        <v>25</v>
      </c>
      <c r="E80" t="s">
        <v>8</v>
      </c>
      <c r="F80" s="3">
        <v>0.27666666666666667</v>
      </c>
      <c r="G80" s="3">
        <v>0.38750000000000001</v>
      </c>
      <c r="H80" s="3">
        <v>0.28999999999999998</v>
      </c>
      <c r="I80"/>
    </row>
    <row r="81" spans="1:9" x14ac:dyDescent="0.3">
      <c r="A81" t="str">
        <f>Tabla1[[#This Row],[Mes]]&amp;Tabla1[[#This Row],[Distrito]]</f>
        <v>JunioSURCO</v>
      </c>
      <c r="B81" t="s">
        <v>5</v>
      </c>
      <c r="C81" t="s">
        <v>12</v>
      </c>
      <c r="D81" t="s">
        <v>28</v>
      </c>
      <c r="E81" t="s">
        <v>8</v>
      </c>
      <c r="F81" s="3">
        <v>0.42</v>
      </c>
      <c r="G81" s="3">
        <v>0.36500000000000005</v>
      </c>
      <c r="H81" s="3">
        <v>0.28000000000000003</v>
      </c>
      <c r="I81"/>
    </row>
    <row r="82" spans="1:9" x14ac:dyDescent="0.3">
      <c r="A82" t="str">
        <f>Tabla1[[#This Row],[Mes]]&amp;Tabla1[[#This Row],[Distrito]]</f>
        <v>JunioLINCE</v>
      </c>
      <c r="B82" t="s">
        <v>24</v>
      </c>
      <c r="C82" t="s">
        <v>12</v>
      </c>
      <c r="D82" t="s">
        <v>27</v>
      </c>
      <c r="E82" t="s">
        <v>7</v>
      </c>
      <c r="F82" s="3">
        <v>0.38666666666666671</v>
      </c>
      <c r="G82" s="3">
        <v>0.39500000000000002</v>
      </c>
      <c r="H82" s="3">
        <v>0.33</v>
      </c>
      <c r="I82"/>
    </row>
    <row r="83" spans="1:9" x14ac:dyDescent="0.3">
      <c r="A83" t="str">
        <f>Tabla1[[#This Row],[Mes]]&amp;Tabla1[[#This Row],[Distrito]]</f>
        <v>EneroCALLAO</v>
      </c>
      <c r="B83" t="s">
        <v>23</v>
      </c>
      <c r="C83" t="s">
        <v>21</v>
      </c>
      <c r="D83" t="s">
        <v>25</v>
      </c>
      <c r="E83" t="s">
        <v>7</v>
      </c>
      <c r="F83" s="3">
        <v>0.56000000000000005</v>
      </c>
      <c r="G83" s="3">
        <v>0.61250000000000004</v>
      </c>
      <c r="H83" s="3">
        <v>0.82</v>
      </c>
      <c r="I83"/>
    </row>
    <row r="84" spans="1:9" x14ac:dyDescent="0.3">
      <c r="A84" t="str">
        <f>Tabla1[[#This Row],[Mes]]&amp;Tabla1[[#This Row],[Distrito]]</f>
        <v>JunioCALLAO</v>
      </c>
      <c r="B84" t="s">
        <v>14</v>
      </c>
      <c r="C84" t="s">
        <v>12</v>
      </c>
      <c r="D84" t="s">
        <v>25</v>
      </c>
      <c r="E84" t="s">
        <v>8</v>
      </c>
      <c r="F84" s="3">
        <v>0.45666666666666672</v>
      </c>
      <c r="G84" s="3">
        <v>0.42249999999999999</v>
      </c>
      <c r="H84" s="3">
        <v>0.25</v>
      </c>
      <c r="I84"/>
    </row>
    <row r="85" spans="1:9" x14ac:dyDescent="0.3">
      <c r="A85" t="str">
        <f>Tabla1[[#This Row],[Mes]]&amp;Tabla1[[#This Row],[Distrito]]</f>
        <v>FebreroLIMA</v>
      </c>
      <c r="B85" t="s">
        <v>19</v>
      </c>
      <c r="C85" t="s">
        <v>22</v>
      </c>
      <c r="D85" t="s">
        <v>26</v>
      </c>
      <c r="E85" t="s">
        <v>8</v>
      </c>
      <c r="F85" s="3">
        <v>0.45240740740740737</v>
      </c>
      <c r="G85" s="3">
        <v>0.46312500000000001</v>
      </c>
      <c r="H85" s="3">
        <v>0.431111111111111</v>
      </c>
      <c r="I85"/>
    </row>
    <row r="86" spans="1:9" x14ac:dyDescent="0.3">
      <c r="A86" t="str">
        <f>Tabla1[[#This Row],[Mes]]&amp;Tabla1[[#This Row],[Distrito]]</f>
        <v>DiciembreSURCO</v>
      </c>
      <c r="B86" t="s">
        <v>5</v>
      </c>
      <c r="C86" t="s">
        <v>20</v>
      </c>
      <c r="D86" t="s">
        <v>28</v>
      </c>
      <c r="E86" t="s">
        <v>7</v>
      </c>
      <c r="F86" s="3">
        <v>0.44940740740740731</v>
      </c>
      <c r="G86" s="3">
        <v>0.46391666666666675</v>
      </c>
      <c r="H86" s="3">
        <v>0.42777777777777798</v>
      </c>
      <c r="I86"/>
    </row>
    <row r="87" spans="1:9" x14ac:dyDescent="0.3">
      <c r="A87" t="str">
        <f>Tabla1[[#This Row],[Mes]]&amp;Tabla1[[#This Row],[Distrito]]</f>
        <v>AgostoLIMA</v>
      </c>
      <c r="B87" t="s">
        <v>14</v>
      </c>
      <c r="C87" t="s">
        <v>15</v>
      </c>
      <c r="D87" t="s">
        <v>26</v>
      </c>
      <c r="E87" t="s">
        <v>8</v>
      </c>
      <c r="F87" s="3">
        <v>0.44640740740740731</v>
      </c>
      <c r="G87" s="3">
        <v>0.46470833333333328</v>
      </c>
      <c r="H87" s="3">
        <v>0.42444444444444401</v>
      </c>
      <c r="I87"/>
    </row>
    <row r="88" spans="1:9" x14ac:dyDescent="0.3">
      <c r="A88" t="str">
        <f>Tabla1[[#This Row],[Mes]]&amp;Tabla1[[#This Row],[Distrito]]</f>
        <v>JunioSURCO</v>
      </c>
      <c r="B88" t="s">
        <v>24</v>
      </c>
      <c r="C88" t="s">
        <v>12</v>
      </c>
      <c r="D88" t="s">
        <v>28</v>
      </c>
      <c r="E88" t="s">
        <v>8</v>
      </c>
      <c r="F88" s="3">
        <v>0.44340740740740731</v>
      </c>
      <c r="G88" s="3">
        <v>0.46549999999999997</v>
      </c>
      <c r="H88" s="3">
        <v>0.42111111111111099</v>
      </c>
      <c r="I88"/>
    </row>
    <row r="89" spans="1:9" x14ac:dyDescent="0.3">
      <c r="A89" t="str">
        <f>Tabla1[[#This Row],[Mes]]&amp;Tabla1[[#This Row],[Distrito]]</f>
        <v>AbrilLIMA</v>
      </c>
      <c r="B89" t="s">
        <v>19</v>
      </c>
      <c r="C89" t="s">
        <v>9</v>
      </c>
      <c r="D89" t="s">
        <v>26</v>
      </c>
      <c r="E89" t="s">
        <v>8</v>
      </c>
      <c r="F89" s="3">
        <v>0.44040740740740736</v>
      </c>
      <c r="G89" s="3">
        <v>0.46629166666666672</v>
      </c>
      <c r="H89" s="3">
        <v>0.41777777777777803</v>
      </c>
      <c r="I89"/>
    </row>
    <row r="90" spans="1:9" x14ac:dyDescent="0.3">
      <c r="A90" t="str">
        <f>Tabla1[[#This Row],[Mes]]&amp;Tabla1[[#This Row],[Distrito]]</f>
        <v>FebreroLINCE</v>
      </c>
      <c r="B90" t="s">
        <v>5</v>
      </c>
      <c r="C90" t="s">
        <v>22</v>
      </c>
      <c r="D90" t="s">
        <v>27</v>
      </c>
      <c r="E90" t="s">
        <v>7</v>
      </c>
      <c r="F90" s="3">
        <v>0.43740740740740769</v>
      </c>
      <c r="G90" s="3">
        <v>0.46708333333333357</v>
      </c>
      <c r="H90" s="3">
        <v>0.414444444444445</v>
      </c>
      <c r="I90"/>
    </row>
    <row r="91" spans="1:9" x14ac:dyDescent="0.3">
      <c r="A91" t="str">
        <f>Tabla1[[#This Row],[Mes]]&amp;Tabla1[[#This Row],[Distrito]]</f>
        <v>NoviembreSURCO</v>
      </c>
      <c r="B91" t="s">
        <v>19</v>
      </c>
      <c r="C91" t="s">
        <v>18</v>
      </c>
      <c r="D91" t="s">
        <v>28</v>
      </c>
      <c r="E91" t="s">
        <v>8</v>
      </c>
      <c r="F91" s="3">
        <v>0.43440740740740735</v>
      </c>
      <c r="G91" s="3">
        <v>0.46787499999999999</v>
      </c>
      <c r="H91" s="3">
        <v>0.41111111111111098</v>
      </c>
      <c r="I91"/>
    </row>
    <row r="92" spans="1:9" x14ac:dyDescent="0.3">
      <c r="A92" t="str">
        <f>Tabla1[[#This Row],[Mes]]&amp;Tabla1[[#This Row],[Distrito]]</f>
        <v>AgostoLIMA</v>
      </c>
      <c r="B92" t="s">
        <v>24</v>
      </c>
      <c r="C92" t="s">
        <v>15</v>
      </c>
      <c r="D92" t="s">
        <v>26</v>
      </c>
      <c r="E92" t="s">
        <v>8</v>
      </c>
      <c r="F92" s="3">
        <v>0.4314074074074073</v>
      </c>
      <c r="G92" s="3">
        <v>0.46866666666666673</v>
      </c>
      <c r="H92" s="3">
        <v>0.40777777777777802</v>
      </c>
      <c r="I92"/>
    </row>
    <row r="93" spans="1:9" x14ac:dyDescent="0.3">
      <c r="A93" t="str">
        <f>Tabla1[[#This Row],[Mes]]&amp;Tabla1[[#This Row],[Distrito]]</f>
        <v>JunioSURCO</v>
      </c>
      <c r="B93" t="s">
        <v>19</v>
      </c>
      <c r="C93" t="s">
        <v>12</v>
      </c>
      <c r="D93" t="s">
        <v>28</v>
      </c>
      <c r="E93" t="s">
        <v>10</v>
      </c>
      <c r="F93" s="3">
        <v>0.42840740740740763</v>
      </c>
      <c r="G93" s="3">
        <v>0.46945833333333348</v>
      </c>
      <c r="H93" s="3">
        <v>0.40444444444444499</v>
      </c>
      <c r="I93"/>
    </row>
    <row r="94" spans="1:9" x14ac:dyDescent="0.3">
      <c r="A94" t="str">
        <f>Tabla1[[#This Row],[Mes]]&amp;Tabla1[[#This Row],[Distrito]]</f>
        <v>EneroLINCE</v>
      </c>
      <c r="B94" t="s">
        <v>19</v>
      </c>
      <c r="C94" t="s">
        <v>21</v>
      </c>
      <c r="D94" t="s">
        <v>27</v>
      </c>
      <c r="E94" t="s">
        <v>8</v>
      </c>
      <c r="F94" s="3">
        <v>0.28570370370370363</v>
      </c>
      <c r="G94" s="3">
        <v>0.36547222222222225</v>
      </c>
      <c r="H94" s="3">
        <v>0.40111111111111097</v>
      </c>
      <c r="I94"/>
    </row>
    <row r="95" spans="1:9" x14ac:dyDescent="0.3">
      <c r="A95" t="str">
        <f>Tabla1[[#This Row],[Mes]]&amp;Tabla1[[#This Row],[Distrito]]</f>
        <v>JunioLINCE</v>
      </c>
      <c r="B95" t="s">
        <v>5</v>
      </c>
      <c r="C95" t="s">
        <v>12</v>
      </c>
      <c r="D95" t="s">
        <v>27</v>
      </c>
      <c r="E95" t="s">
        <v>8</v>
      </c>
      <c r="F95" s="3">
        <v>0.27148148148148138</v>
      </c>
      <c r="G95" s="3">
        <v>0.35784722222222226</v>
      </c>
      <c r="H95" s="3">
        <v>0.39777777777777801</v>
      </c>
      <c r="I95"/>
    </row>
    <row r="96" spans="1:9" x14ac:dyDescent="0.3">
      <c r="A96" t="str">
        <f>Tabla1[[#This Row],[Mes]]&amp;Tabla1[[#This Row],[Distrito]]</f>
        <v>AbrilCALLAO</v>
      </c>
      <c r="B96" t="s">
        <v>24</v>
      </c>
      <c r="C96" t="s">
        <v>9</v>
      </c>
      <c r="D96" t="s">
        <v>25</v>
      </c>
      <c r="E96" t="s">
        <v>8</v>
      </c>
      <c r="F96" s="3">
        <v>0.40407407407407464</v>
      </c>
      <c r="G96" s="3">
        <v>0.46033333333333398</v>
      </c>
      <c r="H96" s="3">
        <v>0.39444444444444499</v>
      </c>
      <c r="I96"/>
    </row>
    <row r="97" spans="1:9" x14ac:dyDescent="0.3">
      <c r="A97" t="str">
        <f>Tabla1[[#This Row],[Mes]]&amp;Tabla1[[#This Row],[Distrito]]</f>
        <v>EneroSURCO</v>
      </c>
      <c r="B97" t="s">
        <v>14</v>
      </c>
      <c r="C97" t="s">
        <v>21</v>
      </c>
      <c r="D97" t="s">
        <v>28</v>
      </c>
      <c r="E97" t="s">
        <v>7</v>
      </c>
      <c r="F97" s="3">
        <v>0.40046296296296302</v>
      </c>
      <c r="G97" s="3">
        <v>0.46066666666666672</v>
      </c>
      <c r="H97" s="3">
        <v>0.39111111111111102</v>
      </c>
      <c r="I97"/>
    </row>
    <row r="98" spans="1:9" x14ac:dyDescent="0.3">
      <c r="A98" t="str">
        <f>Tabla1[[#This Row],[Mes]]&amp;Tabla1[[#This Row],[Distrito]]</f>
        <v>MarzoLIMA</v>
      </c>
      <c r="B98" t="s">
        <v>19</v>
      </c>
      <c r="C98" t="s">
        <v>6</v>
      </c>
      <c r="D98" t="s">
        <v>26</v>
      </c>
      <c r="E98" t="s">
        <v>8</v>
      </c>
      <c r="F98" s="3">
        <v>0.22881481481481467</v>
      </c>
      <c r="G98" s="3">
        <v>0.33497222222222223</v>
      </c>
      <c r="H98" s="3">
        <v>0.387777777777778</v>
      </c>
      <c r="I98"/>
    </row>
    <row r="99" spans="1:9" x14ac:dyDescent="0.3">
      <c r="A99" t="str">
        <f>Tabla1[[#This Row],[Mes]]&amp;Tabla1[[#This Row],[Distrito]]</f>
        <v>EneroLINCE</v>
      </c>
      <c r="B99" t="s">
        <v>5</v>
      </c>
      <c r="C99" t="s">
        <v>21</v>
      </c>
      <c r="D99" t="s">
        <v>27</v>
      </c>
      <c r="E99" t="s">
        <v>10</v>
      </c>
      <c r="F99" s="3">
        <v>0.214592592592593</v>
      </c>
      <c r="G99" s="3">
        <v>0.32734722222222279</v>
      </c>
      <c r="H99" s="3">
        <v>0.38444444444444498</v>
      </c>
      <c r="I99"/>
    </row>
    <row r="100" spans="1:9" x14ac:dyDescent="0.3">
      <c r="A100" t="str">
        <f>Tabla1[[#This Row],[Mes]]&amp;Tabla1[[#This Row],[Distrito]]</f>
        <v>DiciembreSURCO</v>
      </c>
      <c r="B100" t="s">
        <v>19</v>
      </c>
      <c r="C100" t="s">
        <v>20</v>
      </c>
      <c r="D100" t="s">
        <v>28</v>
      </c>
      <c r="E100" t="s">
        <v>7</v>
      </c>
      <c r="F100" s="3">
        <v>0.40740740740740738</v>
      </c>
      <c r="G100" s="3">
        <v>0.47500000000000031</v>
      </c>
      <c r="H100" s="3">
        <v>0.38111111111111101</v>
      </c>
      <c r="I100"/>
    </row>
    <row r="101" spans="1:9" x14ac:dyDescent="0.3">
      <c r="A101" t="str">
        <f>Tabla1[[#This Row],[Mes]]&amp;Tabla1[[#This Row],[Distrito]]</f>
        <v>JulioCALLAO</v>
      </c>
      <c r="B101" t="s">
        <v>19</v>
      </c>
      <c r="C101" t="s">
        <v>13</v>
      </c>
      <c r="D101" t="s">
        <v>25</v>
      </c>
      <c r="E101" t="s">
        <v>7</v>
      </c>
      <c r="F101" s="3">
        <v>0.40440740740740733</v>
      </c>
      <c r="G101" s="3">
        <v>0.47579166666666678</v>
      </c>
      <c r="H101" s="3">
        <v>0.37777777777777799</v>
      </c>
      <c r="I101"/>
    </row>
    <row r="102" spans="1:9" x14ac:dyDescent="0.3">
      <c r="A102" t="str">
        <f>Tabla1[[#This Row],[Mes]]&amp;Tabla1[[#This Row],[Distrito]]</f>
        <v>OctubreSURCO</v>
      </c>
      <c r="B102" t="s">
        <v>14</v>
      </c>
      <c r="C102" t="s">
        <v>17</v>
      </c>
      <c r="D102" t="s">
        <v>28</v>
      </c>
      <c r="E102" t="s">
        <v>7</v>
      </c>
      <c r="F102" s="3">
        <v>0.32732592592592596</v>
      </c>
      <c r="G102" s="3">
        <v>0.42905555555555552</v>
      </c>
      <c r="H102" s="3">
        <v>0.53177777777777802</v>
      </c>
      <c r="I102"/>
    </row>
    <row r="103" spans="1:9" x14ac:dyDescent="0.3">
      <c r="A103" t="str">
        <f>Tabla1[[#This Row],[Mes]]&amp;Tabla1[[#This Row],[Distrito]]</f>
        <v>OctubreLIMA</v>
      </c>
      <c r="B103" t="s">
        <v>19</v>
      </c>
      <c r="C103" t="s">
        <v>17</v>
      </c>
      <c r="D103" t="s">
        <v>26</v>
      </c>
      <c r="E103" t="s">
        <v>8</v>
      </c>
      <c r="F103" s="3">
        <v>0.58333333333333337</v>
      </c>
      <c r="G103" s="3">
        <v>0.44</v>
      </c>
      <c r="H103" s="3">
        <v>0.67</v>
      </c>
      <c r="I103"/>
    </row>
    <row r="104" spans="1:9" x14ac:dyDescent="0.3">
      <c r="A104" t="str">
        <f>Tabla1[[#This Row],[Mes]]&amp;Tabla1[[#This Row],[Distrito]]</f>
        <v>OctubreLIMA</v>
      </c>
      <c r="B104" t="s">
        <v>24</v>
      </c>
      <c r="C104" t="s">
        <v>17</v>
      </c>
      <c r="D104" t="s">
        <v>26</v>
      </c>
      <c r="E104" t="s">
        <v>8</v>
      </c>
      <c r="F104" s="3">
        <v>0.27833333333333332</v>
      </c>
      <c r="G104" s="3">
        <v>0.06</v>
      </c>
      <c r="H104" s="3">
        <v>0.12</v>
      </c>
      <c r="I104"/>
    </row>
    <row r="105" spans="1:9" x14ac:dyDescent="0.3">
      <c r="A105" t="str">
        <f>Tabla1[[#This Row],[Mes]]&amp;Tabla1[[#This Row],[Distrito]]</f>
        <v>DiciembreLIMA</v>
      </c>
      <c r="B105" t="s">
        <v>5</v>
      </c>
      <c r="C105" t="s">
        <v>20</v>
      </c>
      <c r="D105" t="s">
        <v>26</v>
      </c>
      <c r="E105" t="s">
        <v>7</v>
      </c>
      <c r="F105" s="3">
        <v>0.51166666666666671</v>
      </c>
      <c r="G105" s="3">
        <v>0.245</v>
      </c>
      <c r="H105" s="3">
        <v>0.37</v>
      </c>
      <c r="I105"/>
    </row>
    <row r="106" spans="1:9" x14ac:dyDescent="0.3">
      <c r="A106" t="str">
        <f>Tabla1[[#This Row],[Mes]]&amp;Tabla1[[#This Row],[Distrito]]</f>
        <v>NoviembreLIMA</v>
      </c>
      <c r="B106" t="s">
        <v>24</v>
      </c>
      <c r="C106" t="s">
        <v>18</v>
      </c>
      <c r="D106" t="s">
        <v>26</v>
      </c>
      <c r="E106" t="s">
        <v>7</v>
      </c>
      <c r="F106" s="3">
        <v>0.39833333333333326</v>
      </c>
      <c r="G106" s="3">
        <v>0.36</v>
      </c>
      <c r="H106" s="3">
        <v>0.72</v>
      </c>
      <c r="I106"/>
    </row>
    <row r="107" spans="1:9" x14ac:dyDescent="0.3">
      <c r="A107" t="str">
        <f>Tabla1[[#This Row],[Mes]]&amp;Tabla1[[#This Row],[Distrito]]</f>
        <v>AbrilLINCE</v>
      </c>
      <c r="B107" t="s">
        <v>23</v>
      </c>
      <c r="C107" t="s">
        <v>9</v>
      </c>
      <c r="D107" t="s">
        <v>27</v>
      </c>
      <c r="E107" t="s">
        <v>10</v>
      </c>
      <c r="F107" s="3">
        <v>0.25166666666666665</v>
      </c>
      <c r="G107" s="3">
        <v>0.2</v>
      </c>
      <c r="H107" s="3">
        <v>0.2</v>
      </c>
      <c r="I107"/>
    </row>
    <row r="108" spans="1:9" x14ac:dyDescent="0.3">
      <c r="A108" t="str">
        <f>Tabla1[[#This Row],[Mes]]&amp;Tabla1[[#This Row],[Distrito]]</f>
        <v>OctubreCALLAO</v>
      </c>
      <c r="B108" t="s">
        <v>24</v>
      </c>
      <c r="C108" t="s">
        <v>17</v>
      </c>
      <c r="D108" t="s">
        <v>25</v>
      </c>
      <c r="E108" t="s">
        <v>7</v>
      </c>
      <c r="F108" s="3">
        <v>0.42499999999999999</v>
      </c>
      <c r="G108" s="3">
        <v>0.42</v>
      </c>
      <c r="H108" s="3">
        <v>0.42</v>
      </c>
      <c r="I108"/>
    </row>
    <row r="109" spans="1:9" x14ac:dyDescent="0.3">
      <c r="A109" t="str">
        <f>Tabla1[[#This Row],[Mes]]&amp;Tabla1[[#This Row],[Distrito]]</f>
        <v>AbrilCALLAO</v>
      </c>
      <c r="B109" t="s">
        <v>5</v>
      </c>
      <c r="C109" t="s">
        <v>9</v>
      </c>
      <c r="D109" t="s">
        <v>25</v>
      </c>
      <c r="E109" t="s">
        <v>8</v>
      </c>
      <c r="F109" s="3">
        <v>0.71</v>
      </c>
      <c r="G109" s="3">
        <v>0.77</v>
      </c>
      <c r="H109" s="3">
        <v>0.77</v>
      </c>
      <c r="I109"/>
    </row>
    <row r="110" spans="1:9" x14ac:dyDescent="0.3">
      <c r="A110" t="str">
        <f>Tabla1[[#This Row],[Mes]]&amp;Tabla1[[#This Row],[Distrito]]</f>
        <v>NoviembreCALLAO</v>
      </c>
      <c r="B110" t="s">
        <v>5</v>
      </c>
      <c r="C110" t="s">
        <v>18</v>
      </c>
      <c r="D110" t="s">
        <v>25</v>
      </c>
      <c r="E110" t="s">
        <v>7</v>
      </c>
      <c r="F110" s="3">
        <v>0.28333333333333333</v>
      </c>
      <c r="G110" s="3">
        <v>0.25</v>
      </c>
      <c r="H110" s="3">
        <v>0.25</v>
      </c>
      <c r="I110"/>
    </row>
    <row r="111" spans="1:9" x14ac:dyDescent="0.3">
      <c r="A111" t="str">
        <f>Tabla1[[#This Row],[Mes]]&amp;Tabla1[[#This Row],[Distrito]]</f>
        <v>AbrilLINCE</v>
      </c>
      <c r="B111" t="s">
        <v>5</v>
      </c>
      <c r="C111" t="s">
        <v>9</v>
      </c>
      <c r="D111" t="s">
        <v>27</v>
      </c>
      <c r="E111" t="s">
        <v>7</v>
      </c>
      <c r="F111" s="3">
        <v>0.42675925925925923</v>
      </c>
      <c r="G111" s="3">
        <v>0.431111111111111</v>
      </c>
      <c r="H111" s="3">
        <v>0.431111111111111</v>
      </c>
      <c r="I111"/>
    </row>
    <row r="112" spans="1:9" x14ac:dyDescent="0.3">
      <c r="A112" t="str">
        <f>Tabla1[[#This Row],[Mes]]&amp;Tabla1[[#This Row],[Distrito]]</f>
        <v>JulioCALLAO</v>
      </c>
      <c r="B112" t="s">
        <v>14</v>
      </c>
      <c r="C112" t="s">
        <v>13</v>
      </c>
      <c r="D112" t="s">
        <v>25</v>
      </c>
      <c r="E112" t="s">
        <v>8</v>
      </c>
      <c r="F112" s="3">
        <v>0.4207037037037038</v>
      </c>
      <c r="G112" s="3">
        <v>0.42777777777777798</v>
      </c>
      <c r="H112" s="3">
        <v>0.42777777777777798</v>
      </c>
      <c r="I112"/>
    </row>
    <row r="113" spans="1:9" x14ac:dyDescent="0.3">
      <c r="A113" t="str">
        <f>Tabla1[[#This Row],[Mes]]&amp;Tabla1[[#This Row],[Distrito]]</f>
        <v>OctubreLINCE</v>
      </c>
      <c r="B113" t="s">
        <v>19</v>
      </c>
      <c r="C113" t="s">
        <v>17</v>
      </c>
      <c r="D113" t="s">
        <v>27</v>
      </c>
      <c r="E113" t="s">
        <v>7</v>
      </c>
      <c r="F113" s="3">
        <v>0.41464814814814788</v>
      </c>
      <c r="G113" s="3">
        <v>0.42444444444444401</v>
      </c>
      <c r="H113" s="3">
        <v>0.42444444444444401</v>
      </c>
      <c r="I113"/>
    </row>
    <row r="114" spans="1:9" x14ac:dyDescent="0.3">
      <c r="A114" t="str">
        <f>Tabla1[[#This Row],[Mes]]&amp;Tabla1[[#This Row],[Distrito]]</f>
        <v>MarzoCALLAO</v>
      </c>
      <c r="B114" t="s">
        <v>5</v>
      </c>
      <c r="C114" t="s">
        <v>6</v>
      </c>
      <c r="D114" t="s">
        <v>25</v>
      </c>
      <c r="E114" t="s">
        <v>10</v>
      </c>
      <c r="F114" s="3">
        <v>0.41029629629629633</v>
      </c>
      <c r="G114" s="3">
        <v>0.37088888888888899</v>
      </c>
      <c r="H114" s="3">
        <v>0.53177777777777802</v>
      </c>
      <c r="I114"/>
    </row>
    <row r="115" spans="1:9" x14ac:dyDescent="0.3">
      <c r="A115" t="str">
        <f>Tabla1[[#This Row],[Mes]]&amp;Tabla1[[#This Row],[Distrito]]</f>
        <v>FebreroLINCE</v>
      </c>
      <c r="B115" t="s">
        <v>24</v>
      </c>
      <c r="C115" t="s">
        <v>22</v>
      </c>
      <c r="D115" t="s">
        <v>27</v>
      </c>
      <c r="E115" t="s">
        <v>10</v>
      </c>
      <c r="F115" s="3">
        <v>0.40996296296296314</v>
      </c>
      <c r="G115" s="3">
        <v>0.37697222222222249</v>
      </c>
      <c r="H115" s="3">
        <v>0.54394444444444501</v>
      </c>
      <c r="I115"/>
    </row>
    <row r="116" spans="1:9" x14ac:dyDescent="0.3">
      <c r="A116" t="str">
        <f>Tabla1[[#This Row],[Mes]]&amp;Tabla1[[#This Row],[Distrito]]</f>
        <v>MarzoSURCO</v>
      </c>
      <c r="B116" t="s">
        <v>19</v>
      </c>
      <c r="C116" t="s">
        <v>6</v>
      </c>
      <c r="D116" t="s">
        <v>28</v>
      </c>
      <c r="E116" t="s">
        <v>10</v>
      </c>
      <c r="F116" s="3">
        <v>0.47314814814814832</v>
      </c>
      <c r="G116" s="3">
        <v>0.57361111111111107</v>
      </c>
      <c r="H116" s="3">
        <v>0.556111111111111</v>
      </c>
      <c r="I116"/>
    </row>
    <row r="117" spans="1:9" x14ac:dyDescent="0.3">
      <c r="A117" t="str">
        <f>Tabla1[[#This Row],[Mes]]&amp;Tabla1[[#This Row],[Distrito]]</f>
        <v>JunioCALLAO</v>
      </c>
      <c r="B117" t="s">
        <v>5</v>
      </c>
      <c r="C117" t="s">
        <v>12</v>
      </c>
      <c r="D117" t="s">
        <v>25</v>
      </c>
      <c r="E117" t="s">
        <v>10</v>
      </c>
      <c r="F117" s="3">
        <v>0.4751481481481481</v>
      </c>
      <c r="G117" s="3">
        <v>0.58669444444444452</v>
      </c>
      <c r="H117" s="3">
        <v>0.56827777777777799</v>
      </c>
      <c r="I117"/>
    </row>
    <row r="118" spans="1:9" x14ac:dyDescent="0.3">
      <c r="A118" t="str">
        <f>Tabla1[[#This Row],[Mes]]&amp;Tabla1[[#This Row],[Distrito]]</f>
        <v>MarzoSURCO</v>
      </c>
      <c r="B118" t="s">
        <v>19</v>
      </c>
      <c r="C118" t="s">
        <v>6</v>
      </c>
      <c r="D118" t="s">
        <v>28</v>
      </c>
      <c r="E118" t="s">
        <v>10</v>
      </c>
      <c r="F118" s="3">
        <v>0.41851851851851868</v>
      </c>
      <c r="G118" s="3">
        <v>0.42388888888888898</v>
      </c>
      <c r="H118" s="3">
        <v>0.58044444444444498</v>
      </c>
      <c r="I118"/>
    </row>
    <row r="119" spans="1:9" x14ac:dyDescent="0.3">
      <c r="A119" t="str">
        <f>Tabla1[[#This Row],[Mes]]&amp;Tabla1[[#This Row],[Distrito]]</f>
        <v>FebreroCALLAO</v>
      </c>
      <c r="B119" t="s">
        <v>14</v>
      </c>
      <c r="C119" t="s">
        <v>22</v>
      </c>
      <c r="D119" t="s">
        <v>25</v>
      </c>
      <c r="E119" t="s">
        <v>10</v>
      </c>
      <c r="F119" s="3">
        <v>0.47239814814814834</v>
      </c>
      <c r="G119" s="3">
        <v>0.59261111111111098</v>
      </c>
      <c r="H119" s="3">
        <v>0.59261111111111098</v>
      </c>
      <c r="I119"/>
    </row>
    <row r="120" spans="1:9" x14ac:dyDescent="0.3">
      <c r="A120" t="str">
        <f>Tabla1[[#This Row],[Mes]]&amp;Tabla1[[#This Row],[Distrito]]</f>
        <v>JulioLIMA</v>
      </c>
      <c r="B120" t="s">
        <v>24</v>
      </c>
      <c r="C120" t="s">
        <v>13</v>
      </c>
      <c r="D120" t="s">
        <v>26</v>
      </c>
      <c r="E120" t="s">
        <v>10</v>
      </c>
      <c r="F120" s="3">
        <v>0.46800925925925912</v>
      </c>
      <c r="G120" s="3">
        <v>0.59261111111111098</v>
      </c>
      <c r="H120" s="3">
        <v>0.59261111111111098</v>
      </c>
      <c r="I120"/>
    </row>
    <row r="121" spans="1:9" x14ac:dyDescent="0.3">
      <c r="A121" t="str">
        <f>Tabla1[[#This Row],[Mes]]&amp;Tabla1[[#This Row],[Distrito]]</f>
        <v>DiciembreCALLAO</v>
      </c>
      <c r="B121" t="s">
        <v>5</v>
      </c>
      <c r="C121" t="s">
        <v>20</v>
      </c>
      <c r="D121" t="s">
        <v>25</v>
      </c>
      <c r="E121" t="s">
        <v>10</v>
      </c>
      <c r="F121" s="3">
        <v>0.39957407407407403</v>
      </c>
      <c r="G121" s="3">
        <v>0.40047222222222201</v>
      </c>
      <c r="H121" s="3">
        <v>0.59261111111111098</v>
      </c>
      <c r="I121"/>
    </row>
    <row r="122" spans="1:9" x14ac:dyDescent="0.3">
      <c r="A122" t="str">
        <f>Tabla1[[#This Row],[Mes]]&amp;Tabla1[[#This Row],[Distrito]]</f>
        <v>FebreroCALLAO</v>
      </c>
      <c r="B122" t="s">
        <v>14</v>
      </c>
      <c r="C122" t="s">
        <v>22</v>
      </c>
      <c r="D122" t="s">
        <v>25</v>
      </c>
      <c r="E122" t="s">
        <v>10</v>
      </c>
      <c r="F122" s="3">
        <v>0.4171851851851856</v>
      </c>
      <c r="G122" s="3">
        <v>0.44822222222222247</v>
      </c>
      <c r="H122" s="3">
        <v>0.62911111111111195</v>
      </c>
      <c r="I122"/>
    </row>
    <row r="123" spans="1:9" x14ac:dyDescent="0.3">
      <c r="A123" t="str">
        <f>Tabla1[[#This Row],[Mes]]&amp;Tabla1[[#This Row],[Distrito]]</f>
        <v>JunioLIMA</v>
      </c>
      <c r="B123" t="s">
        <v>19</v>
      </c>
      <c r="C123" t="s">
        <v>12</v>
      </c>
      <c r="D123" t="s">
        <v>26</v>
      </c>
      <c r="E123" t="s">
        <v>10</v>
      </c>
      <c r="F123" s="3">
        <v>0.48714814814814816</v>
      </c>
      <c r="G123" s="3">
        <v>0.66519444444444442</v>
      </c>
      <c r="H123" s="3">
        <v>0.64127777777777795</v>
      </c>
      <c r="I123"/>
    </row>
    <row r="124" spans="1:9" x14ac:dyDescent="0.3">
      <c r="A124" t="str">
        <f>Tabla1[[#This Row],[Mes]]&amp;Tabla1[[#This Row],[Distrito]]</f>
        <v>AgostoLINCE</v>
      </c>
      <c r="B124" t="s">
        <v>24</v>
      </c>
      <c r="C124" t="s">
        <v>15</v>
      </c>
      <c r="D124" t="s">
        <v>27</v>
      </c>
      <c r="E124" t="s">
        <v>10</v>
      </c>
      <c r="F124" s="3">
        <v>0.48914814814814839</v>
      </c>
      <c r="G124" s="3">
        <v>0.67827777777777798</v>
      </c>
      <c r="H124" s="3">
        <v>0.65344444444444505</v>
      </c>
      <c r="I124"/>
    </row>
    <row r="125" spans="1:9" x14ac:dyDescent="0.3">
      <c r="A125" t="str">
        <f>Tabla1[[#This Row],[Mes]]&amp;Tabla1[[#This Row],[Distrito]]</f>
        <v>DiciembreCALLAO</v>
      </c>
      <c r="B125" t="s">
        <v>23</v>
      </c>
      <c r="C125" t="s">
        <v>20</v>
      </c>
      <c r="D125" t="s">
        <v>25</v>
      </c>
      <c r="E125" t="s">
        <v>10</v>
      </c>
      <c r="F125" s="3">
        <v>0.49114814814814872</v>
      </c>
      <c r="G125" s="3">
        <v>0.69136111111111154</v>
      </c>
      <c r="H125" s="3">
        <v>0.66561111111111204</v>
      </c>
      <c r="I125"/>
    </row>
    <row r="126" spans="1:9" x14ac:dyDescent="0.3">
      <c r="A126" t="str">
        <f>Tabla1[[#This Row],[Mes]]&amp;Tabla1[[#This Row],[Distrito]]</f>
        <v>FebreroCALLAO</v>
      </c>
      <c r="B126" t="s">
        <v>5</v>
      </c>
      <c r="C126" t="s">
        <v>22</v>
      </c>
      <c r="D126" t="s">
        <v>25</v>
      </c>
      <c r="E126" t="s">
        <v>10</v>
      </c>
      <c r="F126" s="3">
        <v>0.49314814814814856</v>
      </c>
      <c r="G126" s="3">
        <v>0.70444444444444509</v>
      </c>
      <c r="H126" s="3">
        <v>0.67777777777777903</v>
      </c>
      <c r="I126"/>
    </row>
    <row r="127" spans="1:9" x14ac:dyDescent="0.3">
      <c r="A127" t="str">
        <f>Tabla1[[#This Row],[Mes]]&amp;Tabla1[[#This Row],[Distrito]]</f>
        <v>JulioLIMA</v>
      </c>
      <c r="B127" t="s">
        <v>5</v>
      </c>
      <c r="C127" t="s">
        <v>13</v>
      </c>
      <c r="D127" t="s">
        <v>26</v>
      </c>
      <c r="E127" t="s">
        <v>10</v>
      </c>
      <c r="F127" s="3">
        <v>0.49514814814814839</v>
      </c>
      <c r="G127" s="3">
        <v>0.71752777777777799</v>
      </c>
      <c r="H127" s="3">
        <v>0.68994444444444503</v>
      </c>
      <c r="I127"/>
    </row>
    <row r="128" spans="1:9" x14ac:dyDescent="0.3">
      <c r="A128" t="str">
        <f>Tabla1[[#This Row],[Mes]]&amp;Tabla1[[#This Row],[Distrito]]</f>
        <v>OctubreLINCE</v>
      </c>
      <c r="B128" t="s">
        <v>23</v>
      </c>
      <c r="C128" t="s">
        <v>17</v>
      </c>
      <c r="D128" t="s">
        <v>27</v>
      </c>
      <c r="E128" t="s">
        <v>10</v>
      </c>
      <c r="F128" s="3">
        <v>0.49714814814814873</v>
      </c>
      <c r="G128" s="3">
        <v>0.73061111111111154</v>
      </c>
      <c r="H128" s="3">
        <v>0.70211111111111202</v>
      </c>
      <c r="I128"/>
    </row>
    <row r="129" spans="1:9" x14ac:dyDescent="0.3">
      <c r="A129" t="str">
        <f>Tabla1[[#This Row],[Mes]]&amp;Tabla1[[#This Row],[Distrito]]</f>
        <v>JunioCALLAO</v>
      </c>
      <c r="B129" t="s">
        <v>23</v>
      </c>
      <c r="C129" t="s">
        <v>12</v>
      </c>
      <c r="D129" t="s">
        <v>25</v>
      </c>
      <c r="E129" t="s">
        <v>10</v>
      </c>
      <c r="F129" s="3">
        <v>0.58231481481481517</v>
      </c>
      <c r="G129" s="3">
        <v>0.74369444444444499</v>
      </c>
      <c r="H129" s="3">
        <v>0.71427777777777901</v>
      </c>
      <c r="I129"/>
    </row>
    <row r="130" spans="1:9" x14ac:dyDescent="0.3">
      <c r="A130" t="str">
        <f>Tabla1[[#This Row],[Mes]]&amp;Tabla1[[#This Row],[Distrito]]</f>
        <v>AgostoCALLAO</v>
      </c>
      <c r="B130" t="s">
        <v>23</v>
      </c>
      <c r="C130" t="s">
        <v>15</v>
      </c>
      <c r="D130" t="s">
        <v>25</v>
      </c>
      <c r="E130" t="s">
        <v>10</v>
      </c>
      <c r="F130" s="3">
        <v>0.55092592592592615</v>
      </c>
      <c r="G130" s="3">
        <v>0.75677777777777799</v>
      </c>
      <c r="H130" s="3">
        <v>0.726444444444445</v>
      </c>
      <c r="I130"/>
    </row>
    <row r="131" spans="1:9" x14ac:dyDescent="0.3">
      <c r="A131" t="str">
        <f>Tabla1[[#This Row],[Mes]]&amp;Tabla1[[#This Row],[Distrito]]</f>
        <v>FebreroLINCE</v>
      </c>
      <c r="B131" t="s">
        <v>19</v>
      </c>
      <c r="C131" t="s">
        <v>22</v>
      </c>
      <c r="D131" t="s">
        <v>27</v>
      </c>
      <c r="E131" t="s">
        <v>10</v>
      </c>
      <c r="F131" s="3">
        <v>0.51953703703703746</v>
      </c>
      <c r="G131" s="3">
        <v>0.76986111111111155</v>
      </c>
      <c r="H131" s="3">
        <v>0.738611111111112</v>
      </c>
      <c r="I131"/>
    </row>
    <row r="132" spans="1:9" x14ac:dyDescent="0.3">
      <c r="A132" t="str">
        <f>Tabla1[[#This Row],[Mes]]&amp;Tabla1[[#This Row],[Distrito]]</f>
        <v>JunioSURCO</v>
      </c>
      <c r="B132" t="s">
        <v>14</v>
      </c>
      <c r="C132" t="s">
        <v>12</v>
      </c>
      <c r="D132" t="s">
        <v>28</v>
      </c>
      <c r="E132" t="s">
        <v>10</v>
      </c>
      <c r="F132" s="3">
        <v>0.54314814814814849</v>
      </c>
      <c r="G132" s="3">
        <v>0.782944444444445</v>
      </c>
      <c r="H132" s="3">
        <v>0.75077777777777899</v>
      </c>
      <c r="I132"/>
    </row>
    <row r="133" spans="1:9" x14ac:dyDescent="0.3">
      <c r="A133" t="str">
        <f>Tabla1[[#This Row],[Mes]]&amp;Tabla1[[#This Row],[Distrito]]</f>
        <v>EneroLIMA</v>
      </c>
      <c r="B133" t="s">
        <v>5</v>
      </c>
      <c r="C133" t="s">
        <v>21</v>
      </c>
      <c r="D133" t="s">
        <v>26</v>
      </c>
      <c r="E133" t="s">
        <v>10</v>
      </c>
      <c r="F133" s="3">
        <v>0.58509259259259283</v>
      </c>
      <c r="G133" s="3">
        <v>0.796027777777778</v>
      </c>
      <c r="H133" s="3">
        <v>0.76294444444444498</v>
      </c>
      <c r="I133"/>
    </row>
    <row r="134" spans="1:9" x14ac:dyDescent="0.3">
      <c r="A134" t="str">
        <f>Tabla1[[#This Row],[Mes]]&amp;Tabla1[[#This Row],[Distrito]]</f>
        <v>MarzoSURCO</v>
      </c>
      <c r="B134" t="s">
        <v>19</v>
      </c>
      <c r="C134" t="s">
        <v>6</v>
      </c>
      <c r="D134" t="s">
        <v>28</v>
      </c>
      <c r="E134" t="s">
        <v>10</v>
      </c>
      <c r="F134" s="3">
        <v>0.60870370370370408</v>
      </c>
      <c r="G134" s="3">
        <v>0.80911111111111156</v>
      </c>
      <c r="H134" s="3">
        <v>0.77511111111111197</v>
      </c>
      <c r="I134"/>
    </row>
    <row r="135" spans="1:9" x14ac:dyDescent="0.3">
      <c r="A135" t="str">
        <f>Tabla1[[#This Row],[Mes]]&amp;Tabla1[[#This Row],[Distrito]]</f>
        <v>AgostoLIMA</v>
      </c>
      <c r="B135" t="s">
        <v>19</v>
      </c>
      <c r="C135" t="s">
        <v>15</v>
      </c>
      <c r="D135" t="s">
        <v>26</v>
      </c>
      <c r="E135" t="s">
        <v>10</v>
      </c>
      <c r="F135" s="3">
        <v>0.65064814814814886</v>
      </c>
      <c r="G135" s="3">
        <v>0.82219444444444501</v>
      </c>
      <c r="H135" s="3">
        <v>0.78727777777777896</v>
      </c>
      <c r="I135"/>
    </row>
    <row r="136" spans="1:9" x14ac:dyDescent="0.3">
      <c r="A136" t="str">
        <f>Tabla1[[#This Row],[Mes]]&amp;Tabla1[[#This Row],[Distrito]]</f>
        <v>FebreroSURCO</v>
      </c>
      <c r="B136" t="s">
        <v>23</v>
      </c>
      <c r="C136" t="s">
        <v>22</v>
      </c>
      <c r="D136" t="s">
        <v>28</v>
      </c>
      <c r="E136" t="s">
        <v>10</v>
      </c>
      <c r="F136" s="3">
        <v>0.69259259259259309</v>
      </c>
      <c r="G136" s="3">
        <v>0.83527777777777845</v>
      </c>
      <c r="H136" s="3">
        <v>0.79944444444444596</v>
      </c>
      <c r="I136"/>
    </row>
    <row r="137" spans="1:9" x14ac:dyDescent="0.3">
      <c r="A137" t="str">
        <f>Tabla1[[#This Row],[Mes]]&amp;Tabla1[[#This Row],[Distrito]]</f>
        <v>OctubreLIMA</v>
      </c>
      <c r="B137" t="s">
        <v>5</v>
      </c>
      <c r="C137" t="s">
        <v>17</v>
      </c>
      <c r="D137" t="s">
        <v>26</v>
      </c>
      <c r="E137" t="s">
        <v>10</v>
      </c>
      <c r="F137" s="3">
        <v>0.5512037037037042</v>
      </c>
      <c r="G137" s="3">
        <v>0.84836111111111145</v>
      </c>
      <c r="H137" s="3">
        <v>0.81161111111111195</v>
      </c>
      <c r="I137"/>
    </row>
    <row r="138" spans="1:9" x14ac:dyDescent="0.3">
      <c r="A138" t="str">
        <f>Tabla1[[#This Row],[Mes]]&amp;Tabla1[[#This Row],[Distrito]]</f>
        <v>AbrilSURCO</v>
      </c>
      <c r="B138" t="s">
        <v>14</v>
      </c>
      <c r="C138" t="s">
        <v>9</v>
      </c>
      <c r="D138" t="s">
        <v>28</v>
      </c>
      <c r="E138" t="s">
        <v>10</v>
      </c>
      <c r="F138" s="3">
        <v>0.57648148148148215</v>
      </c>
      <c r="G138" s="3">
        <v>0.86144444444444501</v>
      </c>
      <c r="H138" s="3">
        <v>0.82377777777777905</v>
      </c>
      <c r="I138"/>
    </row>
    <row r="139" spans="1:9" x14ac:dyDescent="0.3">
      <c r="A139" t="str">
        <f>Tabla1[[#This Row],[Mes]]&amp;Tabla1[[#This Row],[Distrito]]</f>
        <v>DiciembreCALLAO</v>
      </c>
      <c r="B139" t="s">
        <v>23</v>
      </c>
      <c r="C139" t="s">
        <v>20</v>
      </c>
      <c r="D139" t="s">
        <v>25</v>
      </c>
      <c r="E139" t="s">
        <v>10</v>
      </c>
      <c r="F139" s="3">
        <v>0.37666666666666671</v>
      </c>
      <c r="G139" s="3">
        <v>0.495</v>
      </c>
      <c r="H139" s="3">
        <v>0.32</v>
      </c>
      <c r="I139"/>
    </row>
    <row r="140" spans="1:9" x14ac:dyDescent="0.3">
      <c r="A140" t="str">
        <f>Tabla1[[#This Row],[Mes]]&amp;Tabla1[[#This Row],[Distrito]]</f>
        <v>NoviembreCALLAO</v>
      </c>
      <c r="B140" t="s">
        <v>23</v>
      </c>
      <c r="C140" t="s">
        <v>18</v>
      </c>
      <c r="D140" t="s">
        <v>25</v>
      </c>
      <c r="E140" t="s">
        <v>10</v>
      </c>
      <c r="F140" s="3">
        <v>0.58333333333333337</v>
      </c>
      <c r="G140" s="3">
        <v>0.44</v>
      </c>
      <c r="H140" s="3">
        <v>0.67</v>
      </c>
      <c r="I140"/>
    </row>
    <row r="141" spans="1:9" x14ac:dyDescent="0.3">
      <c r="A141" t="str">
        <f>Tabla1[[#This Row],[Mes]]&amp;Tabla1[[#This Row],[Distrito]]</f>
        <v>MayoCALLAO</v>
      </c>
      <c r="B141" t="s">
        <v>14</v>
      </c>
      <c r="C141" t="s">
        <v>11</v>
      </c>
      <c r="D141" t="s">
        <v>25</v>
      </c>
      <c r="E141" t="s">
        <v>10</v>
      </c>
      <c r="F141" s="3">
        <v>0.32</v>
      </c>
      <c r="G141" s="3">
        <v>0.185</v>
      </c>
      <c r="H141" s="3">
        <v>0.12</v>
      </c>
      <c r="I141"/>
    </row>
    <row r="142" spans="1:9" x14ac:dyDescent="0.3">
      <c r="A142" t="str">
        <f>Tabla1[[#This Row],[Mes]]&amp;Tabla1[[#This Row],[Distrito]]</f>
        <v>MayoLIMA</v>
      </c>
      <c r="B142" t="s">
        <v>24</v>
      </c>
      <c r="C142" t="s">
        <v>11</v>
      </c>
      <c r="D142" t="s">
        <v>26</v>
      </c>
      <c r="E142" t="s">
        <v>10</v>
      </c>
      <c r="F142" s="3">
        <v>0.61</v>
      </c>
      <c r="G142" s="3">
        <v>0.54</v>
      </c>
      <c r="H142" s="3">
        <v>0.37</v>
      </c>
      <c r="I142"/>
    </row>
    <row r="143" spans="1:9" x14ac:dyDescent="0.3">
      <c r="A143" t="str">
        <f>Tabla1[[#This Row],[Mes]]&amp;Tabla1[[#This Row],[Distrito]]</f>
        <v>FebreroLINCE</v>
      </c>
      <c r="B143" t="s">
        <v>23</v>
      </c>
      <c r="C143" t="s">
        <v>22</v>
      </c>
      <c r="D143" t="s">
        <v>27</v>
      </c>
      <c r="E143" t="s">
        <v>10</v>
      </c>
      <c r="F143" s="3">
        <v>0.42666666666666658</v>
      </c>
      <c r="G143" s="3">
        <v>0.44500000000000001</v>
      </c>
      <c r="H143" s="3">
        <v>0.72</v>
      </c>
      <c r="I143"/>
    </row>
    <row r="144" spans="1:9" x14ac:dyDescent="0.3">
      <c r="A144" t="str">
        <f>Tabla1[[#This Row],[Mes]]&amp;Tabla1[[#This Row],[Distrito]]</f>
        <v>JulioCALLAO</v>
      </c>
      <c r="B144" t="s">
        <v>23</v>
      </c>
      <c r="C144" t="s">
        <v>13</v>
      </c>
      <c r="D144" t="s">
        <v>25</v>
      </c>
      <c r="E144" t="s">
        <v>10</v>
      </c>
      <c r="F144" s="3">
        <v>0.32333333333333331</v>
      </c>
      <c r="G144" s="3">
        <v>0.41500000000000004</v>
      </c>
      <c r="H144" s="3">
        <v>0.2</v>
      </c>
      <c r="I144"/>
    </row>
    <row r="145" spans="1:9" x14ac:dyDescent="0.3">
      <c r="A145" t="str">
        <f>Tabla1[[#This Row],[Mes]]&amp;Tabla1[[#This Row],[Distrito]]</f>
        <v>JulioLIMA</v>
      </c>
      <c r="B145" t="s">
        <v>5</v>
      </c>
      <c r="C145" t="s">
        <v>13</v>
      </c>
      <c r="D145" t="s">
        <v>26</v>
      </c>
      <c r="E145" t="s">
        <v>10</v>
      </c>
      <c r="F145" s="3">
        <v>0.38833333333333336</v>
      </c>
      <c r="G145" s="3">
        <v>0.31</v>
      </c>
      <c r="H145" s="3">
        <v>0.42</v>
      </c>
      <c r="I145"/>
    </row>
    <row r="146" spans="1:9" x14ac:dyDescent="0.3">
      <c r="A146" t="str">
        <f>Tabla1[[#This Row],[Mes]]&amp;Tabla1[[#This Row],[Distrito]]</f>
        <v>DiciembreSURCO</v>
      </c>
      <c r="B146" t="s">
        <v>14</v>
      </c>
      <c r="C146" t="s">
        <v>20</v>
      </c>
      <c r="D146" t="s">
        <v>28</v>
      </c>
      <c r="E146" t="s">
        <v>10</v>
      </c>
      <c r="F146" s="3">
        <v>0.67333333333333323</v>
      </c>
      <c r="G146" s="3">
        <v>0.66</v>
      </c>
      <c r="H146" s="3">
        <v>0.77</v>
      </c>
      <c r="I146"/>
    </row>
    <row r="147" spans="1:9" x14ac:dyDescent="0.3">
      <c r="A147" t="str">
        <f>Tabla1[[#This Row],[Mes]]&amp;Tabla1[[#This Row],[Distrito]]</f>
        <v>EneroSURCO</v>
      </c>
      <c r="B147" t="s">
        <v>24</v>
      </c>
      <c r="C147" t="s">
        <v>21</v>
      </c>
      <c r="D147" t="s">
        <v>28</v>
      </c>
      <c r="E147" t="s">
        <v>10</v>
      </c>
      <c r="F147" s="3">
        <v>0.37666666666666671</v>
      </c>
      <c r="G147" s="3">
        <v>0.495</v>
      </c>
      <c r="H147" s="3">
        <v>0.32</v>
      </c>
      <c r="I147"/>
    </row>
    <row r="148" spans="1:9" x14ac:dyDescent="0.3">
      <c r="A148" t="str">
        <f>Tabla1[[#This Row],[Mes]]&amp;Tabla1[[#This Row],[Distrito]]</f>
        <v>AgostoLINCE</v>
      </c>
      <c r="B148" t="s">
        <v>23</v>
      </c>
      <c r="C148" t="s">
        <v>15</v>
      </c>
      <c r="D148" t="s">
        <v>27</v>
      </c>
      <c r="E148" t="s">
        <v>10</v>
      </c>
      <c r="F148" s="3">
        <v>0.46314814814814814</v>
      </c>
      <c r="G148" s="3">
        <v>0.5081944444444445</v>
      </c>
      <c r="H148" s="3">
        <v>0.49527777777777798</v>
      </c>
      <c r="I148"/>
    </row>
    <row r="149" spans="1:9" x14ac:dyDescent="0.3">
      <c r="A149" t="str">
        <f>Tabla1[[#This Row],[Mes]]&amp;Tabla1[[#This Row],[Distrito]]</f>
        <v>OctubreLIMA</v>
      </c>
      <c r="B149" t="s">
        <v>5</v>
      </c>
      <c r="C149" t="s">
        <v>17</v>
      </c>
      <c r="D149" t="s">
        <v>26</v>
      </c>
      <c r="E149" t="s">
        <v>10</v>
      </c>
      <c r="F149" s="3">
        <v>0.46514814814814837</v>
      </c>
      <c r="G149" s="3">
        <v>0.52127777777777795</v>
      </c>
      <c r="H149" s="3">
        <v>0.50744444444444503</v>
      </c>
      <c r="I149"/>
    </row>
    <row r="150" spans="1:9" x14ac:dyDescent="0.3">
      <c r="A150" t="str">
        <f>Tabla1[[#This Row],[Mes]]&amp;Tabla1[[#This Row],[Distrito]]</f>
        <v>MayoSURCO</v>
      </c>
      <c r="B150" t="s">
        <v>19</v>
      </c>
      <c r="C150" t="s">
        <v>11</v>
      </c>
      <c r="D150" t="s">
        <v>28</v>
      </c>
      <c r="E150" t="s">
        <v>10</v>
      </c>
      <c r="F150" s="3">
        <v>0.46714814814814803</v>
      </c>
      <c r="G150" s="3">
        <v>0.53436111111111106</v>
      </c>
      <c r="H150" s="3">
        <v>0.51961111111111102</v>
      </c>
      <c r="I150"/>
    </row>
    <row r="151" spans="1:9" x14ac:dyDescent="0.3">
      <c r="A151" t="str">
        <f>Tabla1[[#This Row],[Mes]]&amp;Tabla1[[#This Row],[Distrito]]</f>
        <v>AgostoSURCO</v>
      </c>
      <c r="B151" t="s">
        <v>5</v>
      </c>
      <c r="C151" t="s">
        <v>15</v>
      </c>
      <c r="D151" t="s">
        <v>28</v>
      </c>
      <c r="E151" t="s">
        <v>10</v>
      </c>
      <c r="F151" s="3">
        <v>0.46914814814814826</v>
      </c>
      <c r="G151" s="3">
        <v>0.54744444444444451</v>
      </c>
      <c r="H151" s="3">
        <v>0.53177777777777802</v>
      </c>
      <c r="I151"/>
    </row>
    <row r="152" spans="1:9" x14ac:dyDescent="0.3">
      <c r="A152" t="str">
        <f>Tabla1[[#This Row],[Mes]]&amp;Tabla1[[#This Row],[Distrito]]</f>
        <v>DiciembreSURCO</v>
      </c>
      <c r="B152" t="s">
        <v>24</v>
      </c>
      <c r="C152" t="s">
        <v>20</v>
      </c>
      <c r="D152" t="s">
        <v>28</v>
      </c>
      <c r="E152" t="s">
        <v>10</v>
      </c>
      <c r="F152" s="3">
        <v>0.47114814814814837</v>
      </c>
      <c r="G152" s="3">
        <v>0.56052777777777796</v>
      </c>
      <c r="H152" s="3">
        <v>0.54394444444444501</v>
      </c>
      <c r="I152"/>
    </row>
    <row r="153" spans="1:9" x14ac:dyDescent="0.3">
      <c r="A153" t="str">
        <f>Tabla1[[#This Row],[Mes]]&amp;Tabla1[[#This Row],[Distrito]]</f>
        <v>AbrilLINCE</v>
      </c>
      <c r="B153" t="s">
        <v>23</v>
      </c>
      <c r="C153" t="s">
        <v>9</v>
      </c>
      <c r="D153" t="s">
        <v>27</v>
      </c>
      <c r="E153" t="s">
        <v>10</v>
      </c>
      <c r="F153" s="3">
        <v>0.47314814814814832</v>
      </c>
      <c r="G153" s="3">
        <v>0.57361111111111107</v>
      </c>
      <c r="H153" s="3">
        <v>0.556111111111111</v>
      </c>
      <c r="I153"/>
    </row>
    <row r="154" spans="1:9" x14ac:dyDescent="0.3">
      <c r="A154" t="str">
        <f>Tabla1[[#This Row],[Mes]]&amp;Tabla1[[#This Row],[Distrito]]</f>
        <v>JulioSURCO</v>
      </c>
      <c r="B154" t="s">
        <v>14</v>
      </c>
      <c r="C154" t="s">
        <v>13</v>
      </c>
      <c r="D154" t="s">
        <v>28</v>
      </c>
      <c r="E154" t="s">
        <v>7</v>
      </c>
      <c r="F154" s="3">
        <v>0.4751481481481481</v>
      </c>
      <c r="G154" s="3">
        <v>0.58669444444444452</v>
      </c>
      <c r="H154" s="3">
        <v>0.56827777777777799</v>
      </c>
      <c r="I154"/>
    </row>
    <row r="155" spans="1:9" x14ac:dyDescent="0.3">
      <c r="A155" t="str">
        <f>Tabla1[[#This Row],[Mes]]&amp;Tabla1[[#This Row],[Distrito]]</f>
        <v>SetiembreLIMA</v>
      </c>
      <c r="B155" t="s">
        <v>23</v>
      </c>
      <c r="C155" t="s">
        <v>16</v>
      </c>
      <c r="D155" t="s">
        <v>26</v>
      </c>
      <c r="E155" t="s">
        <v>7</v>
      </c>
      <c r="F155" s="3">
        <v>0.47714814814814827</v>
      </c>
      <c r="G155" s="3">
        <v>0.59977777777777797</v>
      </c>
      <c r="H155" s="3">
        <v>0.58044444444444498</v>
      </c>
      <c r="I155"/>
    </row>
    <row r="156" spans="1:9" x14ac:dyDescent="0.3">
      <c r="A156" t="str">
        <f>Tabla1[[#This Row],[Mes]]&amp;Tabla1[[#This Row],[Distrito]]</f>
        <v>DiciembreSURCO</v>
      </c>
      <c r="B156" t="s">
        <v>14</v>
      </c>
      <c r="C156" t="s">
        <v>20</v>
      </c>
      <c r="D156" t="s">
        <v>28</v>
      </c>
      <c r="E156" t="s">
        <v>8</v>
      </c>
      <c r="F156" s="3">
        <v>0.47914814814814832</v>
      </c>
      <c r="G156" s="3">
        <v>0.61286111111111097</v>
      </c>
      <c r="H156" s="3">
        <v>0.59261111111111098</v>
      </c>
      <c r="I156"/>
    </row>
    <row r="157" spans="1:9" x14ac:dyDescent="0.3">
      <c r="A157" t="str">
        <f>Tabla1[[#This Row],[Mes]]&amp;Tabla1[[#This Row],[Distrito]]</f>
        <v>MarzoLIMA</v>
      </c>
      <c r="B157" t="s">
        <v>24</v>
      </c>
      <c r="C157" t="s">
        <v>6</v>
      </c>
      <c r="D157" t="s">
        <v>26</v>
      </c>
      <c r="E157" t="s">
        <v>7</v>
      </c>
      <c r="F157" s="3">
        <v>0.48114814814814816</v>
      </c>
      <c r="G157" s="3">
        <v>0.62594444444444441</v>
      </c>
      <c r="H157" s="3">
        <v>0.60477777777777797</v>
      </c>
      <c r="I157"/>
    </row>
    <row r="158" spans="1:9" x14ac:dyDescent="0.3">
      <c r="A158" t="str">
        <f>Tabla1[[#This Row],[Mes]]&amp;Tabla1[[#This Row],[Distrito]]</f>
        <v>AbrilLINCE</v>
      </c>
      <c r="B158" t="s">
        <v>5</v>
      </c>
      <c r="C158" t="s">
        <v>9</v>
      </c>
      <c r="D158" t="s">
        <v>27</v>
      </c>
      <c r="E158" t="s">
        <v>7</v>
      </c>
      <c r="F158" s="3">
        <v>0.48314814814814833</v>
      </c>
      <c r="G158" s="3">
        <v>0.63902777777777797</v>
      </c>
      <c r="H158" s="3">
        <v>0.61694444444444496</v>
      </c>
      <c r="I158"/>
    </row>
    <row r="159" spans="1:9" x14ac:dyDescent="0.3">
      <c r="A159" t="str">
        <f>Tabla1[[#This Row],[Mes]]&amp;Tabla1[[#This Row],[Distrito]]</f>
        <v>MayoCALLAO</v>
      </c>
      <c r="B159" t="s">
        <v>14</v>
      </c>
      <c r="C159" t="s">
        <v>11</v>
      </c>
      <c r="D159" t="s">
        <v>25</v>
      </c>
      <c r="E159" t="s">
        <v>7</v>
      </c>
      <c r="F159" s="3">
        <v>0.48514814814814861</v>
      </c>
      <c r="G159" s="3">
        <v>0.65211111111111153</v>
      </c>
      <c r="H159" s="3">
        <v>0.62911111111111195</v>
      </c>
      <c r="I159"/>
    </row>
    <row r="160" spans="1:9" x14ac:dyDescent="0.3">
      <c r="A160" t="str">
        <f>Tabla1[[#This Row],[Mes]]&amp;Tabla1[[#This Row],[Distrito]]</f>
        <v>JulioCALLAO</v>
      </c>
      <c r="B160" t="s">
        <v>23</v>
      </c>
      <c r="C160" t="s">
        <v>13</v>
      </c>
      <c r="D160" t="s">
        <v>25</v>
      </c>
      <c r="E160" t="s">
        <v>7</v>
      </c>
      <c r="F160" s="3">
        <v>0.48714814814814816</v>
      </c>
      <c r="G160" s="3">
        <v>0.66519444444444442</v>
      </c>
      <c r="H160" s="3">
        <v>0.64127777777777795</v>
      </c>
      <c r="I160"/>
    </row>
    <row r="161" spans="1:9" x14ac:dyDescent="0.3">
      <c r="A161" t="str">
        <f>Tabla1[[#This Row],[Mes]]&amp;Tabla1[[#This Row],[Distrito]]</f>
        <v>SetiembreLIMA</v>
      </c>
      <c r="B161" t="s">
        <v>5</v>
      </c>
      <c r="C161" t="s">
        <v>16</v>
      </c>
      <c r="D161" t="s">
        <v>26</v>
      </c>
      <c r="E161" t="s">
        <v>7</v>
      </c>
      <c r="F161" s="3">
        <v>0.48914814814814839</v>
      </c>
      <c r="G161" s="3">
        <v>0.67827777777777798</v>
      </c>
      <c r="H161" s="3">
        <v>0.65344444444444505</v>
      </c>
      <c r="I161"/>
    </row>
    <row r="162" spans="1:9" x14ac:dyDescent="0.3">
      <c r="A162" t="str">
        <f>Tabla1[[#This Row],[Mes]]&amp;Tabla1[[#This Row],[Distrito]]</f>
        <v>EneroSURCO</v>
      </c>
      <c r="B162" t="s">
        <v>24</v>
      </c>
      <c r="C162" t="s">
        <v>21</v>
      </c>
      <c r="D162" t="s">
        <v>28</v>
      </c>
      <c r="E162" t="s">
        <v>7</v>
      </c>
      <c r="F162" s="3">
        <v>0.49114814814814872</v>
      </c>
      <c r="G162" s="3">
        <v>0.69136111111111154</v>
      </c>
      <c r="H162" s="3">
        <v>0.66561111111111204</v>
      </c>
      <c r="I162"/>
    </row>
    <row r="163" spans="1:9" x14ac:dyDescent="0.3">
      <c r="A163" t="str">
        <f>Tabla1[[#This Row],[Mes]]&amp;Tabla1[[#This Row],[Distrito]]</f>
        <v>MarzoSURCO</v>
      </c>
      <c r="B163" t="s">
        <v>14</v>
      </c>
      <c r="C163" t="s">
        <v>6</v>
      </c>
      <c r="D163" t="s">
        <v>28</v>
      </c>
      <c r="E163" t="s">
        <v>7</v>
      </c>
      <c r="F163" s="3">
        <v>0.49314814814814856</v>
      </c>
      <c r="G163" s="3">
        <v>0.70444444444444509</v>
      </c>
      <c r="H163" s="3">
        <v>0.67777777777777903</v>
      </c>
      <c r="I163"/>
    </row>
    <row r="164" spans="1:9" x14ac:dyDescent="0.3">
      <c r="A164" t="str">
        <f>Tabla1[[#This Row],[Mes]]&amp;Tabla1[[#This Row],[Distrito]]</f>
        <v>AgostoCALLAO</v>
      </c>
      <c r="B164" t="s">
        <v>14</v>
      </c>
      <c r="C164" t="s">
        <v>15</v>
      </c>
      <c r="D164" t="s">
        <v>25</v>
      </c>
      <c r="E164" t="s">
        <v>7</v>
      </c>
      <c r="F164" s="3">
        <v>0.49514814814814839</v>
      </c>
      <c r="G164" s="3">
        <v>0.71752777777777799</v>
      </c>
      <c r="H164" s="3">
        <v>0.68994444444444503</v>
      </c>
      <c r="I164"/>
    </row>
    <row r="165" spans="1:9" x14ac:dyDescent="0.3">
      <c r="A165" t="str">
        <f>Tabla1[[#This Row],[Mes]]&amp;Tabla1[[#This Row],[Distrito]]</f>
        <v>NoviembreLIMA</v>
      </c>
      <c r="B165" t="s">
        <v>24</v>
      </c>
      <c r="C165" t="s">
        <v>18</v>
      </c>
      <c r="D165" t="s">
        <v>26</v>
      </c>
      <c r="E165" t="s">
        <v>10</v>
      </c>
      <c r="F165" s="3">
        <v>0.49714814814814873</v>
      </c>
      <c r="G165" s="3">
        <v>0.73061111111111154</v>
      </c>
      <c r="H165" s="3">
        <v>0.70211111111111202</v>
      </c>
      <c r="I165"/>
    </row>
    <row r="166" spans="1:9" x14ac:dyDescent="0.3">
      <c r="A166" t="str">
        <f>Tabla1[[#This Row],[Mes]]&amp;Tabla1[[#This Row],[Distrito]]</f>
        <v>JulioSURCO</v>
      </c>
      <c r="B166" t="s">
        <v>24</v>
      </c>
      <c r="C166" t="s">
        <v>13</v>
      </c>
      <c r="D166" t="s">
        <v>28</v>
      </c>
      <c r="E166" t="s">
        <v>7</v>
      </c>
      <c r="F166" s="3">
        <v>0.58231481481481517</v>
      </c>
      <c r="G166" s="3">
        <v>0.74369444444444499</v>
      </c>
      <c r="H166" s="3">
        <v>0.71427777777777901</v>
      </c>
      <c r="I166"/>
    </row>
    <row r="167" spans="1:9" x14ac:dyDescent="0.3">
      <c r="A167" t="str">
        <f>Tabla1[[#This Row],[Mes]]&amp;Tabla1[[#This Row],[Distrito]]</f>
        <v>SetiembreSURCO</v>
      </c>
      <c r="B167" t="s">
        <v>24</v>
      </c>
      <c r="C167" t="s">
        <v>16</v>
      </c>
      <c r="D167" t="s">
        <v>28</v>
      </c>
      <c r="E167" t="s">
        <v>8</v>
      </c>
      <c r="F167" s="3">
        <v>0.55092592592592615</v>
      </c>
      <c r="G167" s="3">
        <v>0.75677777777777799</v>
      </c>
      <c r="H167" s="3">
        <v>0.726444444444445</v>
      </c>
      <c r="I167"/>
    </row>
    <row r="168" spans="1:9" x14ac:dyDescent="0.3">
      <c r="A168" t="str">
        <f>Tabla1[[#This Row],[Mes]]&amp;Tabla1[[#This Row],[Distrito]]</f>
        <v>MarzoLIMA</v>
      </c>
      <c r="B168" t="s">
        <v>23</v>
      </c>
      <c r="C168" t="s">
        <v>6</v>
      </c>
      <c r="D168" t="s">
        <v>26</v>
      </c>
      <c r="E168" t="s">
        <v>7</v>
      </c>
      <c r="F168" s="3">
        <v>0.51953703703703746</v>
      </c>
      <c r="G168" s="3">
        <v>0.76986111111111155</v>
      </c>
      <c r="H168" s="3">
        <v>0.738611111111112</v>
      </c>
      <c r="I168"/>
    </row>
    <row r="169" spans="1:9" x14ac:dyDescent="0.3">
      <c r="A169" t="str">
        <f>Tabla1[[#This Row],[Mes]]&amp;Tabla1[[#This Row],[Distrito]]</f>
        <v>JulioLINCE</v>
      </c>
      <c r="B169" t="s">
        <v>19</v>
      </c>
      <c r="C169" t="s">
        <v>13</v>
      </c>
      <c r="D169" t="s">
        <v>27</v>
      </c>
      <c r="E169" t="s">
        <v>7</v>
      </c>
      <c r="F169" s="3">
        <v>0.54314814814814849</v>
      </c>
      <c r="G169" s="3">
        <v>0.782944444444445</v>
      </c>
      <c r="H169" s="3">
        <v>0.75077777777777899</v>
      </c>
      <c r="I169"/>
    </row>
    <row r="170" spans="1:9" x14ac:dyDescent="0.3">
      <c r="A170" t="str">
        <f>Tabla1[[#This Row],[Mes]]&amp;Tabla1[[#This Row],[Distrito]]</f>
        <v>FebreroCALLAO</v>
      </c>
      <c r="B170" t="s">
        <v>14</v>
      </c>
      <c r="C170" t="s">
        <v>22</v>
      </c>
      <c r="D170" t="s">
        <v>25</v>
      </c>
      <c r="E170" t="s">
        <v>7</v>
      </c>
      <c r="F170" s="3">
        <v>0.58509259259259283</v>
      </c>
      <c r="G170" s="3">
        <v>0.796027777777778</v>
      </c>
      <c r="H170" s="3">
        <v>0.76294444444444498</v>
      </c>
      <c r="I170"/>
    </row>
    <row r="171" spans="1:9" x14ac:dyDescent="0.3">
      <c r="A171" t="str">
        <f>Tabla1[[#This Row],[Mes]]&amp;Tabla1[[#This Row],[Distrito]]</f>
        <v>AbrilLINCE</v>
      </c>
      <c r="B171" t="s">
        <v>23</v>
      </c>
      <c r="C171" t="s">
        <v>9</v>
      </c>
      <c r="D171" t="s">
        <v>27</v>
      </c>
      <c r="E171" t="s">
        <v>8</v>
      </c>
      <c r="F171" s="3">
        <v>0.60870370370370408</v>
      </c>
      <c r="G171" s="3">
        <v>0.80911111111111156</v>
      </c>
      <c r="H171" s="3">
        <v>0.77511111111111197</v>
      </c>
      <c r="I171"/>
    </row>
    <row r="172" spans="1:9" x14ac:dyDescent="0.3">
      <c r="A172" t="str">
        <f>Tabla1[[#This Row],[Mes]]&amp;Tabla1[[#This Row],[Distrito]]</f>
        <v>SetiembreCALLAO</v>
      </c>
      <c r="B172" t="s">
        <v>23</v>
      </c>
      <c r="C172" t="s">
        <v>16</v>
      </c>
      <c r="D172" t="s">
        <v>25</v>
      </c>
      <c r="E172" t="s">
        <v>8</v>
      </c>
      <c r="F172" s="3">
        <v>0.65064814814814886</v>
      </c>
      <c r="G172" s="3">
        <v>0.82219444444444501</v>
      </c>
      <c r="H172" s="3">
        <v>0.78727777777777896</v>
      </c>
      <c r="I172"/>
    </row>
    <row r="173" spans="1:9" x14ac:dyDescent="0.3">
      <c r="A173" t="str">
        <f>Tabla1[[#This Row],[Mes]]&amp;Tabla1[[#This Row],[Distrito]]</f>
        <v>MarzoLINCE</v>
      </c>
      <c r="B173" t="s">
        <v>24</v>
      </c>
      <c r="C173" t="s">
        <v>6</v>
      </c>
      <c r="D173" t="s">
        <v>27</v>
      </c>
      <c r="E173" t="s">
        <v>7</v>
      </c>
      <c r="F173" s="3">
        <v>0.69259259259259309</v>
      </c>
      <c r="G173" s="3">
        <v>0.83527777777777845</v>
      </c>
      <c r="H173" s="3">
        <v>0.79944444444444596</v>
      </c>
      <c r="I173"/>
    </row>
    <row r="174" spans="1:9" x14ac:dyDescent="0.3">
      <c r="A174" t="str">
        <f>Tabla1[[#This Row],[Mes]]&amp;Tabla1[[#This Row],[Distrito]]</f>
        <v>NoviembreCALLAO</v>
      </c>
      <c r="B174" t="s">
        <v>14</v>
      </c>
      <c r="C174" t="s">
        <v>18</v>
      </c>
      <c r="D174" t="s">
        <v>25</v>
      </c>
      <c r="E174" t="s">
        <v>7</v>
      </c>
      <c r="F174" s="3">
        <v>0.5512037037037042</v>
      </c>
      <c r="G174" s="3">
        <v>0.84836111111111145</v>
      </c>
      <c r="H174" s="3">
        <v>0.81161111111111195</v>
      </c>
      <c r="I174"/>
    </row>
    <row r="175" spans="1:9" x14ac:dyDescent="0.3">
      <c r="A175" t="str">
        <f>Tabla1[[#This Row],[Mes]]&amp;Tabla1[[#This Row],[Distrito]]</f>
        <v>MayoLINCE</v>
      </c>
      <c r="B175" t="s">
        <v>19</v>
      </c>
      <c r="C175" t="s">
        <v>11</v>
      </c>
      <c r="D175" t="s">
        <v>27</v>
      </c>
      <c r="E175" t="s">
        <v>7</v>
      </c>
      <c r="F175" s="3">
        <v>0.57648148148148215</v>
      </c>
      <c r="G175" s="3">
        <v>0.86144444444444501</v>
      </c>
      <c r="H175" s="3">
        <v>0.82377777777777905</v>
      </c>
      <c r="I175"/>
    </row>
    <row r="176" spans="1:9" x14ac:dyDescent="0.3">
      <c r="A176" t="str">
        <f>Tabla1[[#This Row],[Mes]]&amp;Tabla1[[#This Row],[Distrito]]</f>
        <v>FebreroLINCE</v>
      </c>
      <c r="B176" t="s">
        <v>5</v>
      </c>
      <c r="C176" t="s">
        <v>22</v>
      </c>
      <c r="D176" t="s">
        <v>27</v>
      </c>
      <c r="E176" t="s">
        <v>7</v>
      </c>
      <c r="F176" s="3">
        <v>0.37666666666666671</v>
      </c>
      <c r="G176" s="3">
        <v>0.495</v>
      </c>
      <c r="H176" s="3">
        <v>0.32</v>
      </c>
      <c r="I176"/>
    </row>
    <row r="177" spans="1:9" x14ac:dyDescent="0.3">
      <c r="A177" t="str">
        <f>Tabla1[[#This Row],[Mes]]&amp;Tabla1[[#This Row],[Distrito]]</f>
        <v>DiciembreSURCO</v>
      </c>
      <c r="B177" t="s">
        <v>24</v>
      </c>
      <c r="C177" t="s">
        <v>20</v>
      </c>
      <c r="D177" t="s">
        <v>28</v>
      </c>
      <c r="E177" t="s">
        <v>7</v>
      </c>
      <c r="F177" s="3">
        <v>0.58333333333333337</v>
      </c>
      <c r="G177" s="3">
        <v>0.44</v>
      </c>
      <c r="H177" s="3">
        <v>0.67</v>
      </c>
      <c r="I177"/>
    </row>
    <row r="178" spans="1:9" x14ac:dyDescent="0.3">
      <c r="A178" t="str">
        <f>Tabla1[[#This Row],[Mes]]&amp;Tabla1[[#This Row],[Distrito]]</f>
        <v>JunioSURCO</v>
      </c>
      <c r="B178" t="s">
        <v>19</v>
      </c>
      <c r="C178" t="s">
        <v>12</v>
      </c>
      <c r="D178" t="s">
        <v>28</v>
      </c>
      <c r="E178" t="s">
        <v>7</v>
      </c>
      <c r="F178" s="3">
        <v>0.32</v>
      </c>
      <c r="G178" s="3">
        <v>0.185</v>
      </c>
      <c r="H178" s="3">
        <v>0.12</v>
      </c>
      <c r="I178"/>
    </row>
    <row r="179" spans="1:9" x14ac:dyDescent="0.3">
      <c r="A179" t="str">
        <f>Tabla1[[#This Row],[Mes]]&amp;Tabla1[[#This Row],[Distrito]]</f>
        <v>JunioCALLAO</v>
      </c>
      <c r="B179" t="s">
        <v>5</v>
      </c>
      <c r="C179" t="s">
        <v>12</v>
      </c>
      <c r="D179" t="s">
        <v>25</v>
      </c>
      <c r="E179" t="s">
        <v>8</v>
      </c>
      <c r="F179" s="3">
        <v>0.61</v>
      </c>
      <c r="G179" s="3">
        <v>0.54</v>
      </c>
      <c r="H179" s="3">
        <v>0.37</v>
      </c>
      <c r="I179"/>
    </row>
    <row r="180" spans="1:9" x14ac:dyDescent="0.3">
      <c r="A180" t="str">
        <f>Tabla1[[#This Row],[Mes]]&amp;Tabla1[[#This Row],[Distrito]]</f>
        <v>MarzoLIMA</v>
      </c>
      <c r="B180" t="s">
        <v>24</v>
      </c>
      <c r="C180" t="s">
        <v>6</v>
      </c>
      <c r="D180" t="s">
        <v>26</v>
      </c>
      <c r="E180" t="s">
        <v>8</v>
      </c>
      <c r="F180" s="3">
        <v>0.42666666666666658</v>
      </c>
      <c r="G180" s="3">
        <v>0.44500000000000001</v>
      </c>
      <c r="H180" s="3">
        <v>0.72</v>
      </c>
      <c r="I180"/>
    </row>
    <row r="181" spans="1:9" x14ac:dyDescent="0.3">
      <c r="A181" t="str">
        <f>Tabla1[[#This Row],[Mes]]&amp;Tabla1[[#This Row],[Distrito]]</f>
        <v>AgostoSURCO</v>
      </c>
      <c r="B181" t="s">
        <v>24</v>
      </c>
      <c r="C181" t="s">
        <v>15</v>
      </c>
      <c r="D181" t="s">
        <v>28</v>
      </c>
      <c r="E181" t="s">
        <v>7</v>
      </c>
      <c r="F181" s="3">
        <v>0.32333333333333331</v>
      </c>
      <c r="G181" s="3">
        <v>0.41500000000000004</v>
      </c>
      <c r="H181" s="3">
        <v>0.2</v>
      </c>
      <c r="I181"/>
    </row>
    <row r="182" spans="1:9" x14ac:dyDescent="0.3">
      <c r="A182" t="str">
        <f>Tabla1[[#This Row],[Mes]]&amp;Tabla1[[#This Row],[Distrito]]</f>
        <v>AgostoCALLAO</v>
      </c>
      <c r="B182" t="s">
        <v>14</v>
      </c>
      <c r="C182" t="s">
        <v>15</v>
      </c>
      <c r="D182" t="s">
        <v>25</v>
      </c>
      <c r="E182" t="s">
        <v>7</v>
      </c>
      <c r="F182" s="3">
        <v>0.38833333333333336</v>
      </c>
      <c r="G182" s="3">
        <v>0.31</v>
      </c>
      <c r="H182" s="3">
        <v>0.42</v>
      </c>
      <c r="I182"/>
    </row>
    <row r="183" spans="1:9" x14ac:dyDescent="0.3">
      <c r="A183" t="str">
        <f>Tabla1[[#This Row],[Mes]]&amp;Tabla1[[#This Row],[Distrito]]</f>
        <v>EneroLINCE</v>
      </c>
      <c r="B183" t="s">
        <v>19</v>
      </c>
      <c r="C183" t="s">
        <v>21</v>
      </c>
      <c r="D183" t="s">
        <v>27</v>
      </c>
      <c r="E183" t="s">
        <v>7</v>
      </c>
      <c r="F183" s="3">
        <v>0.67333333333333323</v>
      </c>
      <c r="G183" s="3">
        <v>0.66</v>
      </c>
      <c r="H183" s="3">
        <v>0.77</v>
      </c>
      <c r="I183"/>
    </row>
    <row r="184" spans="1:9" x14ac:dyDescent="0.3">
      <c r="A184" t="str">
        <f>Tabla1[[#This Row],[Mes]]&amp;Tabla1[[#This Row],[Distrito]]</f>
        <v>MarzoLIMA</v>
      </c>
      <c r="B184" t="s">
        <v>14</v>
      </c>
      <c r="C184" t="s">
        <v>6</v>
      </c>
      <c r="D184" t="s">
        <v>26</v>
      </c>
      <c r="E184" t="s">
        <v>7</v>
      </c>
      <c r="F184" s="3">
        <v>0.37666666666666671</v>
      </c>
      <c r="G184" s="3">
        <v>0.495</v>
      </c>
      <c r="H184" s="3">
        <v>0.32</v>
      </c>
      <c r="I184"/>
    </row>
    <row r="185" spans="1:9" x14ac:dyDescent="0.3">
      <c r="A185" t="str">
        <f>Tabla1[[#This Row],[Mes]]&amp;Tabla1[[#This Row],[Distrito]]</f>
        <v>SetiembreLIMA</v>
      </c>
      <c r="B185" t="s">
        <v>24</v>
      </c>
      <c r="C185" t="s">
        <v>16</v>
      </c>
      <c r="D185" t="s">
        <v>26</v>
      </c>
      <c r="E185" t="s">
        <v>7</v>
      </c>
      <c r="F185" s="3">
        <v>0.46314814814814814</v>
      </c>
      <c r="G185" s="3">
        <v>0.5081944444444445</v>
      </c>
      <c r="H185" s="3">
        <v>0.49527777777777798</v>
      </c>
      <c r="I185"/>
    </row>
    <row r="186" spans="1:9" x14ac:dyDescent="0.3">
      <c r="A186" t="str">
        <f>Tabla1[[#This Row],[Mes]]&amp;Tabla1[[#This Row],[Distrito]]</f>
        <v>NoviembreCALLAO</v>
      </c>
      <c r="B186" t="s">
        <v>14</v>
      </c>
      <c r="C186" t="s">
        <v>18</v>
      </c>
      <c r="D186" t="s">
        <v>25</v>
      </c>
      <c r="E186" t="s">
        <v>7</v>
      </c>
      <c r="F186" s="3">
        <v>0.46514814814814837</v>
      </c>
      <c r="G186" s="3">
        <v>0.52127777777777795</v>
      </c>
      <c r="H186" s="3">
        <v>0.50744444444444503</v>
      </c>
      <c r="I186"/>
    </row>
    <row r="187" spans="1:9" x14ac:dyDescent="0.3">
      <c r="A187" t="str">
        <f>Tabla1[[#This Row],[Mes]]&amp;Tabla1[[#This Row],[Distrito]]</f>
        <v>JunioLINCE</v>
      </c>
      <c r="B187" t="s">
        <v>23</v>
      </c>
      <c r="C187" t="s">
        <v>12</v>
      </c>
      <c r="D187" t="s">
        <v>27</v>
      </c>
      <c r="E187" t="s">
        <v>8</v>
      </c>
      <c r="F187" s="3">
        <v>0.46714814814814803</v>
      </c>
      <c r="G187" s="3">
        <v>0.53436111111111106</v>
      </c>
      <c r="H187" s="3">
        <v>0.51961111111111102</v>
      </c>
      <c r="I187"/>
    </row>
    <row r="188" spans="1:9" x14ac:dyDescent="0.3">
      <c r="A188" t="str">
        <f>Tabla1[[#This Row],[Mes]]&amp;Tabla1[[#This Row],[Distrito]]</f>
        <v>SetiembreLINCE</v>
      </c>
      <c r="B188" t="s">
        <v>14</v>
      </c>
      <c r="C188" t="s">
        <v>16</v>
      </c>
      <c r="D188" t="s">
        <v>27</v>
      </c>
      <c r="E188" t="s">
        <v>8</v>
      </c>
      <c r="F188" s="3">
        <v>0.46914814814814826</v>
      </c>
      <c r="G188" s="3">
        <v>0.54744444444444451</v>
      </c>
      <c r="H188" s="3">
        <v>0.53177777777777802</v>
      </c>
      <c r="I188"/>
    </row>
    <row r="189" spans="1:9" x14ac:dyDescent="0.3">
      <c r="A189" t="str">
        <f>Tabla1[[#This Row],[Mes]]&amp;Tabla1[[#This Row],[Distrito]]</f>
        <v>EneroLINCE</v>
      </c>
      <c r="B189" t="s">
        <v>5</v>
      </c>
      <c r="C189" t="s">
        <v>21</v>
      </c>
      <c r="D189" t="s">
        <v>27</v>
      </c>
      <c r="E189" t="s">
        <v>8</v>
      </c>
      <c r="F189" s="3">
        <v>0.47114814814814837</v>
      </c>
      <c r="G189" s="3">
        <v>0.56052777777777796</v>
      </c>
      <c r="H189" s="3">
        <v>0.54394444444444501</v>
      </c>
      <c r="I189"/>
    </row>
    <row r="190" spans="1:9" x14ac:dyDescent="0.3">
      <c r="A190" t="str">
        <f>Tabla1[[#This Row],[Mes]]&amp;Tabla1[[#This Row],[Distrito]]</f>
        <v>MayoLIMA</v>
      </c>
      <c r="B190" t="s">
        <v>24</v>
      </c>
      <c r="C190" t="s">
        <v>11</v>
      </c>
      <c r="D190" t="s">
        <v>26</v>
      </c>
      <c r="E190" t="s">
        <v>8</v>
      </c>
      <c r="F190" s="3">
        <v>0.47314814814814832</v>
      </c>
      <c r="G190" s="3">
        <v>0.57361111111111107</v>
      </c>
      <c r="H190" s="3">
        <v>0.556111111111111</v>
      </c>
      <c r="I190"/>
    </row>
    <row r="191" spans="1:9" x14ac:dyDescent="0.3">
      <c r="A191" t="str">
        <f>Tabla1[[#This Row],[Mes]]&amp;Tabla1[[#This Row],[Distrito]]</f>
        <v>AgostoLINCE</v>
      </c>
      <c r="B191" t="s">
        <v>19</v>
      </c>
      <c r="C191" t="s">
        <v>15</v>
      </c>
      <c r="D191" t="s">
        <v>27</v>
      </c>
      <c r="E191" t="s">
        <v>8</v>
      </c>
      <c r="F191" s="3">
        <v>0.4751481481481481</v>
      </c>
      <c r="G191" s="3">
        <v>0.58669444444444452</v>
      </c>
      <c r="H191" s="3">
        <v>0.56827777777777799</v>
      </c>
      <c r="I191"/>
    </row>
    <row r="192" spans="1:9" x14ac:dyDescent="0.3">
      <c r="A192" t="str">
        <f>Tabla1[[#This Row],[Mes]]&amp;Tabla1[[#This Row],[Distrito]]</f>
        <v>OctubreCALLAO</v>
      </c>
      <c r="B192" t="s">
        <v>24</v>
      </c>
      <c r="C192" t="s">
        <v>17</v>
      </c>
      <c r="D192" t="s">
        <v>25</v>
      </c>
      <c r="E192" t="s">
        <v>8</v>
      </c>
      <c r="F192" s="3">
        <v>0.47714814814814827</v>
      </c>
      <c r="G192" s="3">
        <v>0.59977777777777797</v>
      </c>
      <c r="H192" s="3">
        <v>0.58044444444444498</v>
      </c>
      <c r="I192"/>
    </row>
    <row r="193" spans="1:9" x14ac:dyDescent="0.3">
      <c r="A193" t="str">
        <f>Tabla1[[#This Row],[Mes]]&amp;Tabla1[[#This Row],[Distrito]]</f>
        <v>EneroLINCE</v>
      </c>
      <c r="B193" t="s">
        <v>19</v>
      </c>
      <c r="C193" t="s">
        <v>21</v>
      </c>
      <c r="D193" t="s">
        <v>27</v>
      </c>
      <c r="E193" t="s">
        <v>8</v>
      </c>
      <c r="F193" s="3">
        <v>0.47914814814814832</v>
      </c>
      <c r="G193" s="3">
        <v>0.61286111111111097</v>
      </c>
      <c r="H193" s="3">
        <v>0.59261111111111098</v>
      </c>
      <c r="I193"/>
    </row>
    <row r="194" spans="1:9" x14ac:dyDescent="0.3">
      <c r="A194" t="str">
        <f>Tabla1[[#This Row],[Mes]]&amp;Tabla1[[#This Row],[Distrito]]</f>
        <v>JunioLINCE</v>
      </c>
      <c r="B194" t="s">
        <v>23</v>
      </c>
      <c r="C194" t="s">
        <v>12</v>
      </c>
      <c r="D194" t="s">
        <v>27</v>
      </c>
      <c r="E194" t="s">
        <v>7</v>
      </c>
      <c r="F194" s="3">
        <v>0.41129629629629627</v>
      </c>
      <c r="G194" s="3">
        <v>0.41638888888888897</v>
      </c>
      <c r="H194" s="3">
        <v>0.60477777777777797</v>
      </c>
      <c r="I194"/>
    </row>
    <row r="195" spans="1:9" x14ac:dyDescent="0.3">
      <c r="A195" t="str">
        <f>Tabla1[[#This Row],[Mes]]&amp;Tabla1[[#This Row],[Distrito]]</f>
        <v>EneroLIMA</v>
      </c>
      <c r="B195" t="s">
        <v>23</v>
      </c>
      <c r="C195" t="s">
        <v>21</v>
      </c>
      <c r="D195" t="s">
        <v>26</v>
      </c>
      <c r="E195" t="s">
        <v>8</v>
      </c>
      <c r="F195" s="3">
        <v>0.40768518518518532</v>
      </c>
      <c r="G195" s="3">
        <v>0.412638888888889</v>
      </c>
      <c r="H195" s="3">
        <v>0.61694444444444496</v>
      </c>
      <c r="I195"/>
    </row>
    <row r="196" spans="1:9" x14ac:dyDescent="0.3">
      <c r="A196" t="str">
        <f>Tabla1[[#This Row],[Mes]]&amp;Tabla1[[#This Row],[Distrito]]</f>
        <v>NoviembreLINCE</v>
      </c>
      <c r="B196" t="s">
        <v>5</v>
      </c>
      <c r="C196" t="s">
        <v>18</v>
      </c>
      <c r="D196" t="s">
        <v>27</v>
      </c>
      <c r="E196" t="s">
        <v>8</v>
      </c>
      <c r="F196" s="3">
        <v>0.47748148148148212</v>
      </c>
      <c r="G196" s="3">
        <v>0.62911111111111195</v>
      </c>
      <c r="H196" s="3">
        <v>0.62911111111111195</v>
      </c>
      <c r="I196"/>
    </row>
    <row r="197" spans="1:9" x14ac:dyDescent="0.3">
      <c r="A197" t="str">
        <f>Tabla1[[#This Row],[Mes]]&amp;Tabla1[[#This Row],[Distrito]]</f>
        <v>FebreroLIMA</v>
      </c>
      <c r="B197" t="s">
        <v>23</v>
      </c>
      <c r="C197" t="s">
        <v>22</v>
      </c>
      <c r="D197" t="s">
        <v>26</v>
      </c>
      <c r="E197" t="s">
        <v>8</v>
      </c>
      <c r="F197" s="3">
        <v>0.47917592592592601</v>
      </c>
      <c r="G197" s="3">
        <v>0.64127777777777795</v>
      </c>
      <c r="H197" s="3">
        <v>0.64127777777777795</v>
      </c>
      <c r="I197"/>
    </row>
    <row r="198" spans="1:9" x14ac:dyDescent="0.3">
      <c r="A198" t="str">
        <f>Tabla1[[#This Row],[Mes]]&amp;Tabla1[[#This Row],[Distrito]]</f>
        <v>OctubreSURCO</v>
      </c>
      <c r="B198" t="s">
        <v>23</v>
      </c>
      <c r="C198" t="s">
        <v>17</v>
      </c>
      <c r="D198" t="s">
        <v>28</v>
      </c>
      <c r="E198" t="s">
        <v>8</v>
      </c>
      <c r="F198" s="3">
        <v>0.39685185185185207</v>
      </c>
      <c r="G198" s="3">
        <v>0.40138888888888902</v>
      </c>
      <c r="H198" s="3">
        <v>0.65344444444444505</v>
      </c>
      <c r="I198"/>
    </row>
    <row r="199" spans="1:9" x14ac:dyDescent="0.3">
      <c r="A199" t="str">
        <f>Tabla1[[#This Row],[Mes]]&amp;Tabla1[[#This Row],[Distrito]]</f>
        <v>SetiembreLIMA</v>
      </c>
      <c r="B199" t="s">
        <v>19</v>
      </c>
      <c r="C199" t="s">
        <v>16</v>
      </c>
      <c r="D199" t="s">
        <v>26</v>
      </c>
      <c r="E199" t="s">
        <v>8</v>
      </c>
      <c r="F199" s="3">
        <v>0.39324074074074139</v>
      </c>
      <c r="G199" s="3">
        <v>0.39763888888888954</v>
      </c>
      <c r="H199" s="3">
        <v>0.66561111111111204</v>
      </c>
      <c r="I199"/>
    </row>
    <row r="200" spans="1:9" x14ac:dyDescent="0.3">
      <c r="A200" t="str">
        <f>Tabla1[[#This Row],[Mes]]&amp;Tabla1[[#This Row],[Distrito]]</f>
        <v>AbrilLINCE</v>
      </c>
      <c r="B200" t="s">
        <v>19</v>
      </c>
      <c r="C200" t="s">
        <v>9</v>
      </c>
      <c r="D200" t="s">
        <v>27</v>
      </c>
      <c r="E200" t="s">
        <v>7</v>
      </c>
      <c r="F200" s="3">
        <v>0.49314814814814856</v>
      </c>
      <c r="G200" s="3">
        <v>0.70444444444444509</v>
      </c>
      <c r="H200" s="3">
        <v>0.67777777777777903</v>
      </c>
      <c r="I200"/>
    </row>
    <row r="201" spans="1:9" x14ac:dyDescent="0.3">
      <c r="A201" t="str">
        <f>Tabla1[[#This Row],[Mes]]&amp;Tabla1[[#This Row],[Distrito]]</f>
        <v>SetiembreSURCO</v>
      </c>
      <c r="B201" t="s">
        <v>19</v>
      </c>
      <c r="C201" t="s">
        <v>16</v>
      </c>
      <c r="D201" t="s">
        <v>28</v>
      </c>
      <c r="E201" t="s">
        <v>7</v>
      </c>
      <c r="F201" s="3">
        <v>0.49514814814814839</v>
      </c>
      <c r="G201" s="3">
        <v>0.71752777777777799</v>
      </c>
      <c r="H201" s="3">
        <v>0.68994444444444503</v>
      </c>
      <c r="I20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19"/>
  <sheetViews>
    <sheetView showGridLines="0" workbookViewId="0">
      <selection activeCell="F26" sqref="E26:F27"/>
    </sheetView>
  </sheetViews>
  <sheetFormatPr baseColWidth="10" defaultRowHeight="14.4" x14ac:dyDescent="0.3"/>
  <cols>
    <col min="1" max="1" width="16.5546875" bestFit="1" customWidth="1"/>
    <col min="8" max="8" width="10" bestFit="1" customWidth="1"/>
    <col min="11" max="11" width="20.109375" bestFit="1" customWidth="1"/>
    <col min="15" max="17" width="11.21875" bestFit="1" customWidth="1"/>
  </cols>
  <sheetData>
    <row r="1" spans="1:17" x14ac:dyDescent="0.3">
      <c r="E1">
        <v>1</v>
      </c>
      <c r="F1" t="str">
        <f>INDEX(B3:B6,E1)</f>
        <v>CALLAO</v>
      </c>
      <c r="H1" t="s">
        <v>29</v>
      </c>
      <c r="I1" s="6">
        <f>IFERROR(VLOOKUP($F$3,Data!A:H,6,0),0)</f>
        <v>0.46540740740740733</v>
      </c>
      <c r="J1" s="7">
        <f>1-I1</f>
        <v>0.53459259259259273</v>
      </c>
      <c r="O1" t="b">
        <v>1</v>
      </c>
      <c r="P1" t="b">
        <v>1</v>
      </c>
      <c r="Q1" t="b">
        <v>1</v>
      </c>
    </row>
    <row r="2" spans="1:17" x14ac:dyDescent="0.3">
      <c r="A2" t="s">
        <v>2</v>
      </c>
      <c r="B2" t="s">
        <v>0</v>
      </c>
      <c r="E2">
        <v>1</v>
      </c>
      <c r="F2" t="str">
        <f>INDEX(A3:A14,E2)</f>
        <v>Enero</v>
      </c>
      <c r="H2" t="s">
        <v>4</v>
      </c>
      <c r="I2" s="6">
        <f>IFERROR(VLOOKUP($F$3,Data!A:H,7,0),0)</f>
        <v>0.53675000000000028</v>
      </c>
      <c r="J2" s="8">
        <v>0.03</v>
      </c>
      <c r="K2" s="9">
        <f>170%-SUM(I2:J2)</f>
        <v>1.1332499999999996</v>
      </c>
      <c r="M2" t="s">
        <v>1</v>
      </c>
      <c r="N2" t="s">
        <v>2</v>
      </c>
      <c r="O2" t="s">
        <v>29</v>
      </c>
      <c r="P2" t="s">
        <v>4</v>
      </c>
      <c r="Q2" t="s">
        <v>30</v>
      </c>
    </row>
    <row r="3" spans="1:17" x14ac:dyDescent="0.3">
      <c r="A3" t="s">
        <v>21</v>
      </c>
      <c r="B3" t="s">
        <v>25</v>
      </c>
      <c r="E3" t="s">
        <v>1</v>
      </c>
      <c r="F3" t="str">
        <f>F2&amp;F1</f>
        <v>EneroCALLAO</v>
      </c>
      <c r="H3" t="s">
        <v>30</v>
      </c>
      <c r="I3" s="6">
        <f>IFERROR(VLOOKUP($F$3,Data!A:H,8,0),0)</f>
        <v>0.36111111111111099</v>
      </c>
      <c r="J3" s="7">
        <f>1-I3</f>
        <v>0.63888888888888906</v>
      </c>
      <c r="K3" s="7">
        <v>1</v>
      </c>
      <c r="M3" t="str">
        <f>N3&amp;$F$1</f>
        <v>EneroCALLAO</v>
      </c>
      <c r="N3" t="s">
        <v>21</v>
      </c>
      <c r="O3" s="6">
        <f>IF($O$1,VLOOKUP(M3,Data!A:H,6,0),NA())</f>
        <v>0.46540740740740733</v>
      </c>
      <c r="P3" s="6">
        <f>IF($P$1,VLOOKUP(M3,Data!A:H,7,0),NA())</f>
        <v>0.53675000000000028</v>
      </c>
      <c r="Q3" s="6">
        <f>IF($Q$1,VLOOKUP(M3,Data!A:H,8,0),NA())</f>
        <v>0.36111111111111099</v>
      </c>
    </row>
    <row r="4" spans="1:17" x14ac:dyDescent="0.3">
      <c r="A4" t="s">
        <v>22</v>
      </c>
      <c r="B4" t="s">
        <v>26</v>
      </c>
      <c r="M4" t="str">
        <f t="shared" ref="M4:M14" si="0">N4&amp;$F$1</f>
        <v>FebreroCALLAO</v>
      </c>
      <c r="N4" t="s">
        <v>22</v>
      </c>
      <c r="O4" s="6">
        <f>IF($O$1,VLOOKUP(M4,Data!A:H,6,0),NA())</f>
        <v>0.75</v>
      </c>
      <c r="P4" s="6">
        <f>IF($P$1,VLOOKUP(M4,Data!A:H,7,0),NA())</f>
        <v>0.51750000000000007</v>
      </c>
      <c r="Q4" s="6">
        <f>IF($Q$1,VLOOKUP(M4,Data!A:H,8,0),NA())</f>
        <v>0.76</v>
      </c>
    </row>
    <row r="5" spans="1:17" x14ac:dyDescent="0.3">
      <c r="A5" t="s">
        <v>6</v>
      </c>
      <c r="B5" t="s">
        <v>27</v>
      </c>
      <c r="M5" t="str">
        <f t="shared" si="0"/>
        <v>MarzoCALLAO</v>
      </c>
      <c r="N5" t="s">
        <v>6</v>
      </c>
      <c r="O5" s="6">
        <f>IF($O$1,VLOOKUP(M5,Data!A:H,6,0),NA())</f>
        <v>0.41029629629629633</v>
      </c>
      <c r="P5" s="6">
        <f>IF($P$1,VLOOKUP(M5,Data!A:H,7,0),NA())</f>
        <v>0.37088888888888899</v>
      </c>
      <c r="Q5" s="6">
        <f>IF($Q$1,VLOOKUP(M5,Data!A:H,8,0),NA())</f>
        <v>0.53177777777777802</v>
      </c>
    </row>
    <row r="6" spans="1:17" x14ac:dyDescent="0.3">
      <c r="A6" t="s">
        <v>9</v>
      </c>
      <c r="B6" t="s">
        <v>28</v>
      </c>
      <c r="M6" t="str">
        <f t="shared" si="0"/>
        <v>AbrilCALLAO</v>
      </c>
      <c r="N6" t="s">
        <v>9</v>
      </c>
      <c r="O6" s="6">
        <f>IF($O$1,VLOOKUP(M6,Data!A:H,6,0),NA())</f>
        <v>0.41940740740740767</v>
      </c>
      <c r="P6" s="6">
        <f>IF($P$1,VLOOKUP(M6,Data!A:H,7,0),NA())</f>
        <v>0.47183333333333377</v>
      </c>
      <c r="Q6" s="6">
        <f>IF($Q$1,VLOOKUP(M6,Data!A:H,8,0),NA())</f>
        <v>0.39444444444444499</v>
      </c>
    </row>
    <row r="7" spans="1:17" x14ac:dyDescent="0.3">
      <c r="A7" t="s">
        <v>11</v>
      </c>
      <c r="M7" t="str">
        <f t="shared" si="0"/>
        <v>MayoCALLAO</v>
      </c>
      <c r="N7" t="s">
        <v>11</v>
      </c>
      <c r="O7" s="6">
        <f>IF($O$1,VLOOKUP(M7,Data!A:H,6,0),NA())</f>
        <v>0.71333333333333326</v>
      </c>
      <c r="P7" s="6">
        <f>IF($P$1,VLOOKUP(M7,Data!A:H,7,0),NA())</f>
        <v>0.62749999999999995</v>
      </c>
      <c r="Q7" s="6">
        <f>IF($Q$1,VLOOKUP(M7,Data!A:H,8,0),NA())</f>
        <v>0.78</v>
      </c>
    </row>
    <row r="8" spans="1:17" x14ac:dyDescent="0.3">
      <c r="A8" t="s">
        <v>12</v>
      </c>
      <c r="M8" t="str">
        <f t="shared" si="0"/>
        <v>JunioCALLAO</v>
      </c>
      <c r="N8" t="s">
        <v>12</v>
      </c>
      <c r="O8" s="6">
        <f>IF($O$1,VLOOKUP(M8,Data!A:H,6,0),NA())</f>
        <v>0.49496296296296299</v>
      </c>
      <c r="P8" s="6">
        <f>IF($P$1,VLOOKUP(M8,Data!A:H,7,0),NA())</f>
        <v>0.55283333333333351</v>
      </c>
      <c r="Q8" s="6">
        <f>IF($Q$1,VLOOKUP(M8,Data!A:H,8,0),NA())</f>
        <v>0.36777777777777798</v>
      </c>
    </row>
    <row r="9" spans="1:17" x14ac:dyDescent="0.3">
      <c r="A9" t="s">
        <v>13</v>
      </c>
      <c r="M9" t="str">
        <f t="shared" si="0"/>
        <v>JulioCALLAO</v>
      </c>
      <c r="N9" t="s">
        <v>13</v>
      </c>
      <c r="O9" s="6">
        <f>IF($O$1,VLOOKUP(M9,Data!A:H,6,0),NA())</f>
        <v>0.40440740740740733</v>
      </c>
      <c r="P9" s="6">
        <f>IF($P$1,VLOOKUP(M9,Data!A:H,7,0),NA())</f>
        <v>0.47579166666666678</v>
      </c>
      <c r="Q9" s="6">
        <f>IF($Q$1,VLOOKUP(M9,Data!A:H,8,0),NA())</f>
        <v>0.37777777777777799</v>
      </c>
    </row>
    <row r="10" spans="1:17" x14ac:dyDescent="0.3">
      <c r="A10" t="s">
        <v>15</v>
      </c>
      <c r="M10" t="str">
        <f t="shared" si="0"/>
        <v>AgostoCALLAO</v>
      </c>
      <c r="N10" t="s">
        <v>15</v>
      </c>
      <c r="O10" s="6">
        <f>IF($O$1,VLOOKUP(M10,Data!A:H,6,0),NA())</f>
        <v>0.58251851851851877</v>
      </c>
      <c r="P10" s="6">
        <f>IF($P$1,VLOOKUP(M10,Data!A:H,7,0),NA())</f>
        <v>0.63066666666666693</v>
      </c>
      <c r="Q10" s="6">
        <f>IF($Q$1,VLOOKUP(M10,Data!A:H,8,0),NA())</f>
        <v>0.35444444444444501</v>
      </c>
    </row>
    <row r="11" spans="1:17" x14ac:dyDescent="0.3">
      <c r="A11" t="s">
        <v>16</v>
      </c>
      <c r="M11" t="str">
        <f t="shared" si="0"/>
        <v>SetiembreCALLAO</v>
      </c>
      <c r="N11" t="s">
        <v>16</v>
      </c>
      <c r="O11" s="6">
        <f>IF($O$1,VLOOKUP(M11,Data!A:H,6,0),NA())</f>
        <v>0.27666666666666667</v>
      </c>
      <c r="P11" s="6">
        <f>IF($P$1,VLOOKUP(M11,Data!A:H,7,0),NA())</f>
        <v>0.38750000000000001</v>
      </c>
      <c r="Q11" s="6">
        <f>IF($Q$1,VLOOKUP(M11,Data!A:H,8,0),NA())</f>
        <v>0.28999999999999998</v>
      </c>
    </row>
    <row r="12" spans="1:17" x14ac:dyDescent="0.3">
      <c r="A12" t="s">
        <v>17</v>
      </c>
      <c r="M12" t="str">
        <f t="shared" si="0"/>
        <v>OctubreCALLAO</v>
      </c>
      <c r="N12" t="s">
        <v>17</v>
      </c>
      <c r="O12" s="6">
        <f>IF($O$1,VLOOKUP(M12,Data!A:H,6,0),NA())</f>
        <v>0.43440740740740735</v>
      </c>
      <c r="P12" s="6">
        <f>IF($P$1,VLOOKUP(M12,Data!A:H,7,0),NA())</f>
        <v>0.46787499999999999</v>
      </c>
      <c r="Q12" s="6">
        <f>IF($Q$1,VLOOKUP(M12,Data!A:H,8,0),NA())</f>
        <v>0.41111111111111098</v>
      </c>
    </row>
    <row r="13" spans="1:17" x14ac:dyDescent="0.3">
      <c r="A13" t="s">
        <v>18</v>
      </c>
      <c r="M13" t="str">
        <f t="shared" si="0"/>
        <v>NoviembreCALLAO</v>
      </c>
      <c r="N13" t="s">
        <v>18</v>
      </c>
      <c r="O13" s="6">
        <f>IF($O$1,VLOOKUP(M13,Data!A:H,6,0),NA())</f>
        <v>0.42518518518518533</v>
      </c>
      <c r="P13" s="6">
        <f>IF($P$1,VLOOKUP(M13,Data!A:H,7,0),NA())</f>
        <v>0.503541666666667</v>
      </c>
      <c r="Q13" s="6">
        <f>IF($Q$1,VLOOKUP(M13,Data!A:H,8,0),NA())</f>
        <v>0.36444444444444501</v>
      </c>
    </row>
    <row r="14" spans="1:17" x14ac:dyDescent="0.3">
      <c r="A14" t="s">
        <v>20</v>
      </c>
      <c r="M14" t="str">
        <f t="shared" si="0"/>
        <v>DiciembreCALLAO</v>
      </c>
      <c r="N14" t="s">
        <v>20</v>
      </c>
      <c r="O14" s="6">
        <f>IF($O$1,VLOOKUP(M14,Data!A:H,6,0),NA())</f>
        <v>0.43740740740740769</v>
      </c>
      <c r="P14" s="6">
        <f>IF($P$1,VLOOKUP(M14,Data!A:H,7,0),NA())</f>
        <v>0.46708333333333357</v>
      </c>
      <c r="Q14" s="6">
        <f>IF($Q$1,VLOOKUP(M14,Data!A:H,8,0),NA())</f>
        <v>0.414444444444445</v>
      </c>
    </row>
    <row r="15" spans="1:17" x14ac:dyDescent="0.3">
      <c r="E15" t="s">
        <v>34</v>
      </c>
      <c r="F15" t="s">
        <v>35</v>
      </c>
    </row>
    <row r="16" spans="1:17" x14ac:dyDescent="0.3">
      <c r="E16" t="s">
        <v>36</v>
      </c>
      <c r="F16" s="1">
        <v>0.3</v>
      </c>
    </row>
    <row r="17" spans="1:6" x14ac:dyDescent="0.3">
      <c r="A17" s="4" t="s">
        <v>31</v>
      </c>
      <c r="E17" t="s">
        <v>37</v>
      </c>
      <c r="F17" s="1">
        <v>0.3</v>
      </c>
    </row>
    <row r="18" spans="1:6" x14ac:dyDescent="0.3">
      <c r="A18" s="5" t="s">
        <v>19</v>
      </c>
      <c r="B18" t="str">
        <f>A18</f>
        <v>Consultor 3</v>
      </c>
      <c r="E18" t="s">
        <v>38</v>
      </c>
      <c r="F18" s="1">
        <v>0.3</v>
      </c>
    </row>
    <row r="19" spans="1:6" x14ac:dyDescent="0.3">
      <c r="A19" s="5" t="s">
        <v>32</v>
      </c>
      <c r="E19" t="s">
        <v>39</v>
      </c>
      <c r="F19" s="1">
        <v>0.6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"/>
  <sheetViews>
    <sheetView showGridLines="0" tabSelected="1" zoomScale="90" zoomScaleNormal="90" workbookViewId="0">
      <selection activeCell="G30" sqref="G30"/>
    </sheetView>
  </sheetViews>
  <sheetFormatPr baseColWidth="10" defaultRowHeight="14.4" x14ac:dyDescent="0.3"/>
  <sheetData/>
  <sheetProtection algorithmName="SHA-512" hashValue="8hbwV6Qivkizw3h/EBxJXwVW0dSWUxolrvzZedBl2emfSCoBQbF3xOQRs5FPiT7t0uqye+9pWeau6PfIupmJmw==" saltValue="xx6gNd4WugGmVaKY6BQlJA==" spinCount="100000" sheet="1" objects="1" scenarios="1"/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0</xdr:col>
                    <xdr:colOff>167640</xdr:colOff>
                    <xdr:row>5</xdr:row>
                    <xdr:rowOff>7620</xdr:rowOff>
                  </from>
                  <to>
                    <xdr:col>2</xdr:col>
                    <xdr:colOff>335280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Option Button 5">
              <controlPr defaultSize="0" autoFill="0" autoLine="0" autoPict="0">
                <anchor moveWithCells="1">
                  <from>
                    <xdr:col>0</xdr:col>
                    <xdr:colOff>167640</xdr:colOff>
                    <xdr:row>6</xdr:row>
                    <xdr:rowOff>160020</xdr:rowOff>
                  </from>
                  <to>
                    <xdr:col>2</xdr:col>
                    <xdr:colOff>335280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Option Button 6">
              <controlPr defaultSize="0" autoFill="0" autoLine="0" autoPict="0">
                <anchor moveWithCells="1">
                  <from>
                    <xdr:col>0</xdr:col>
                    <xdr:colOff>167640</xdr:colOff>
                    <xdr:row>8</xdr:row>
                    <xdr:rowOff>137160</xdr:rowOff>
                  </from>
                  <to>
                    <xdr:col>2</xdr:col>
                    <xdr:colOff>335280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Option Button 7">
              <controlPr defaultSize="0" autoFill="0" autoLine="0" autoPict="0">
                <anchor moveWithCells="1">
                  <from>
                    <xdr:col>0</xdr:col>
                    <xdr:colOff>167640</xdr:colOff>
                    <xdr:row>10</xdr:row>
                    <xdr:rowOff>83820</xdr:rowOff>
                  </from>
                  <to>
                    <xdr:col>2</xdr:col>
                    <xdr:colOff>335280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Drop Down 8">
              <controlPr defaultSize="0" autoLine="0" autoPict="0">
                <anchor moveWithCells="1">
                  <from>
                    <xdr:col>0</xdr:col>
                    <xdr:colOff>114300</xdr:colOff>
                    <xdr:row>15</xdr:row>
                    <xdr:rowOff>91440</xdr:rowOff>
                  </from>
                  <to>
                    <xdr:col>2</xdr:col>
                    <xdr:colOff>396240</xdr:colOff>
                    <xdr:row>16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0</xdr:col>
                    <xdr:colOff>137160</xdr:colOff>
                    <xdr:row>20</xdr:row>
                    <xdr:rowOff>53340</xdr:rowOff>
                  </from>
                  <to>
                    <xdr:col>2</xdr:col>
                    <xdr:colOff>373380</xdr:colOff>
                    <xdr:row>21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0</xdr:col>
                    <xdr:colOff>137160</xdr:colOff>
                    <xdr:row>22</xdr:row>
                    <xdr:rowOff>182880</xdr:rowOff>
                  </from>
                  <to>
                    <xdr:col>2</xdr:col>
                    <xdr:colOff>373380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0</xdr:col>
                    <xdr:colOff>137160</xdr:colOff>
                    <xdr:row>25</xdr:row>
                    <xdr:rowOff>121920</xdr:rowOff>
                  </from>
                  <to>
                    <xdr:col>2</xdr:col>
                    <xdr:colOff>373380</xdr:colOff>
                    <xdr:row>27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Data</vt:lpstr>
      <vt:lpstr>Dashboard</vt:lpstr>
      <vt:lpstr>Atenciones</vt:lpstr>
      <vt:lpstr>Consultor</vt:lpstr>
      <vt:lpstr>Controles</vt:lpstr>
      <vt:lpstr>Distrito</vt:lpstr>
      <vt:lpstr>Especialidades</vt:lpstr>
      <vt:lpstr>Ingresos</vt:lpstr>
      <vt:lpstr>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Mario Espinosa</cp:lastModifiedBy>
  <dcterms:created xsi:type="dcterms:W3CDTF">2019-04-24T10:13:42Z</dcterms:created>
  <dcterms:modified xsi:type="dcterms:W3CDTF">2023-06-19T15:51:16Z</dcterms:modified>
</cp:coreProperties>
</file>