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avargas/Downloads/"/>
    </mc:Choice>
  </mc:AlternateContent>
  <xr:revisionPtr revIDLastSave="0" documentId="8_{4CA7E479-39FA-6E44-AE6F-28319EF17FAF}" xr6:coauthVersionLast="47" xr6:coauthVersionMax="47" xr10:uidLastSave="{00000000-0000-0000-0000-000000000000}"/>
  <bookViews>
    <workbookView xWindow="0" yWindow="500" windowWidth="25600" windowHeight="14200" tabRatio="831" activeTab="5" xr2:uid="{00000000-000D-0000-FFFF-FFFF00000000}"/>
  </bookViews>
  <sheets>
    <sheet name="Inicio" sheetId="15" r:id="rId1"/>
    <sheet name="Fundamento legal" sheetId="2" r:id="rId2"/>
    <sheet name="Tabla Prestaciones" sheetId="1" r:id="rId3"/>
    <sheet name="Tabla referencia fecha cal vac" sheetId="8" state="hidden" r:id="rId4"/>
    <sheet name="Cálculo año transición" sheetId="6" r:id="rId5"/>
    <sheet name="Cálculo F.I. Proporcional" sheetId="14" r:id="rId6"/>
    <sheet name="Hoja1" sheetId="16" r:id="rId7"/>
  </sheets>
  <definedNames>
    <definedName name="Prestaciones_2022">'Tabla Prestaciones'!$B$6:$F$50</definedName>
    <definedName name="Prestaciones_2023">'Tabla Prestaciones'!$H$6:$L$50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4" l="1"/>
  <c r="G19" i="14"/>
  <c r="I19" i="14"/>
  <c r="K19" i="14"/>
  <c r="M19" i="14"/>
  <c r="O19" i="14"/>
  <c r="Q19" i="14"/>
  <c r="S19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Z20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X21" i="14"/>
  <c r="Z21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Z22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Z23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X24" i="14"/>
  <c r="Z24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Z25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Z26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X27" i="14"/>
  <c r="Z27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Z28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Z29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Z30" i="14"/>
  <c r="F31" i="14"/>
  <c r="G31" i="14"/>
  <c r="H31" i="14"/>
  <c r="I31" i="14"/>
  <c r="J31" i="14"/>
  <c r="K31" i="14"/>
  <c r="L31" i="14"/>
  <c r="M31" i="14"/>
  <c r="N31" i="14"/>
  <c r="O31" i="14"/>
  <c r="P31" i="14"/>
  <c r="Q31" i="14"/>
  <c r="R31" i="14"/>
  <c r="S31" i="14"/>
  <c r="T31" i="14"/>
  <c r="U31" i="14"/>
  <c r="V31" i="14"/>
  <c r="W31" i="14"/>
  <c r="X31" i="14"/>
  <c r="Z31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W32" i="14"/>
  <c r="X32" i="14"/>
  <c r="Z32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Z33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V34" i="14"/>
  <c r="W34" i="14"/>
  <c r="X34" i="14"/>
  <c r="Z34" i="14"/>
  <c r="F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T35" i="14"/>
  <c r="U35" i="14"/>
  <c r="V35" i="14"/>
  <c r="W35" i="14"/>
  <c r="X35" i="14"/>
  <c r="Z35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Z36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Z37" i="14"/>
  <c r="F38" i="14"/>
  <c r="G38" i="14"/>
  <c r="H38" i="14"/>
  <c r="I38" i="14"/>
  <c r="J38" i="14"/>
  <c r="K38" i="14"/>
  <c r="L38" i="14"/>
  <c r="M38" i="14"/>
  <c r="N38" i="14"/>
  <c r="O38" i="14"/>
  <c r="P38" i="14"/>
  <c r="Q38" i="14"/>
  <c r="R38" i="14"/>
  <c r="S38" i="14"/>
  <c r="T38" i="14"/>
  <c r="U38" i="14"/>
  <c r="V38" i="14"/>
  <c r="W38" i="14"/>
  <c r="X38" i="14"/>
  <c r="Z38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X39" i="14"/>
  <c r="Z39" i="14"/>
  <c r="F40" i="14"/>
  <c r="G40" i="14"/>
  <c r="H40" i="14"/>
  <c r="I40" i="14"/>
  <c r="J40" i="14"/>
  <c r="K40" i="14"/>
  <c r="L40" i="14"/>
  <c r="M40" i="14"/>
  <c r="N40" i="14"/>
  <c r="O40" i="14"/>
  <c r="P40" i="14"/>
  <c r="Q40" i="14"/>
  <c r="R40" i="14"/>
  <c r="S40" i="14"/>
  <c r="T40" i="14"/>
  <c r="U40" i="14"/>
  <c r="V40" i="14"/>
  <c r="W40" i="14"/>
  <c r="X40" i="14"/>
  <c r="Z40" i="14"/>
  <c r="F41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S41" i="14"/>
  <c r="T41" i="14"/>
  <c r="U41" i="14"/>
  <c r="V41" i="14"/>
  <c r="W41" i="14"/>
  <c r="X41" i="14"/>
  <c r="Z41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Z42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Z43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V44" i="14"/>
  <c r="W44" i="14"/>
  <c r="X44" i="14"/>
  <c r="Z44" i="14"/>
  <c r="F45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S45" i="14"/>
  <c r="T45" i="14"/>
  <c r="U45" i="14"/>
  <c r="V45" i="14"/>
  <c r="W45" i="14"/>
  <c r="X45" i="14"/>
  <c r="Z45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W46" i="14"/>
  <c r="X46" i="14"/>
  <c r="Z46" i="14"/>
  <c r="F47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U47" i="14"/>
  <c r="V47" i="14"/>
  <c r="W47" i="14"/>
  <c r="X47" i="14"/>
  <c r="Z47" i="14"/>
  <c r="F48" i="14"/>
  <c r="G48" i="14"/>
  <c r="H48" i="14"/>
  <c r="I48" i="14"/>
  <c r="J48" i="14"/>
  <c r="K48" i="14"/>
  <c r="L48" i="14"/>
  <c r="M48" i="14"/>
  <c r="N48" i="14"/>
  <c r="O48" i="14"/>
  <c r="P48" i="14"/>
  <c r="Q48" i="14"/>
  <c r="R48" i="14"/>
  <c r="S48" i="14"/>
  <c r="T48" i="14"/>
  <c r="U48" i="14"/>
  <c r="V48" i="14"/>
  <c r="W48" i="14"/>
  <c r="X48" i="14"/>
  <c r="Z48" i="14"/>
  <c r="F49" i="14"/>
  <c r="G49" i="14"/>
  <c r="H49" i="14"/>
  <c r="I49" i="14"/>
  <c r="J49" i="14"/>
  <c r="K49" i="14"/>
  <c r="L49" i="14"/>
  <c r="M49" i="14"/>
  <c r="N49" i="14"/>
  <c r="O49" i="14"/>
  <c r="P49" i="14"/>
  <c r="Q49" i="14"/>
  <c r="R49" i="14"/>
  <c r="S49" i="14"/>
  <c r="T49" i="14"/>
  <c r="U49" i="14"/>
  <c r="V49" i="14"/>
  <c r="W49" i="14"/>
  <c r="X49" i="14"/>
  <c r="Z49" i="14"/>
  <c r="F50" i="14"/>
  <c r="G50" i="14"/>
  <c r="H50" i="14"/>
  <c r="I50" i="14"/>
  <c r="J50" i="14"/>
  <c r="K50" i="14"/>
  <c r="L50" i="14"/>
  <c r="M50" i="14"/>
  <c r="N50" i="14"/>
  <c r="O50" i="14"/>
  <c r="P50" i="14"/>
  <c r="Q50" i="14"/>
  <c r="R50" i="14"/>
  <c r="S50" i="14"/>
  <c r="T50" i="14"/>
  <c r="U50" i="14"/>
  <c r="V50" i="14"/>
  <c r="W50" i="14"/>
  <c r="X50" i="14"/>
  <c r="Z50" i="14"/>
  <c r="F51" i="14"/>
  <c r="G51" i="14"/>
  <c r="H51" i="14"/>
  <c r="I51" i="14"/>
  <c r="J51" i="14"/>
  <c r="K51" i="14"/>
  <c r="L51" i="14"/>
  <c r="M51" i="14"/>
  <c r="N51" i="14"/>
  <c r="O51" i="14"/>
  <c r="P51" i="14"/>
  <c r="Q51" i="14"/>
  <c r="R51" i="14"/>
  <c r="S51" i="14"/>
  <c r="T51" i="14"/>
  <c r="U51" i="14"/>
  <c r="V51" i="14"/>
  <c r="W51" i="14"/>
  <c r="X51" i="14"/>
  <c r="Z51" i="14"/>
  <c r="F52" i="14"/>
  <c r="G52" i="14"/>
  <c r="H52" i="14"/>
  <c r="I52" i="14"/>
  <c r="J52" i="14"/>
  <c r="K52" i="14"/>
  <c r="L52" i="14"/>
  <c r="M52" i="14"/>
  <c r="N52" i="14"/>
  <c r="O52" i="14"/>
  <c r="P52" i="14"/>
  <c r="Q52" i="14"/>
  <c r="R52" i="14"/>
  <c r="S52" i="14"/>
  <c r="T52" i="14"/>
  <c r="U52" i="14"/>
  <c r="V52" i="14"/>
  <c r="W52" i="14"/>
  <c r="X52" i="14"/>
  <c r="Z52" i="14"/>
  <c r="F53" i="14"/>
  <c r="G53" i="14"/>
  <c r="H53" i="14"/>
  <c r="I53" i="14"/>
  <c r="J53" i="14"/>
  <c r="K53" i="14"/>
  <c r="L53" i="14"/>
  <c r="M53" i="14"/>
  <c r="N53" i="14"/>
  <c r="O53" i="14"/>
  <c r="P53" i="14"/>
  <c r="Q53" i="14"/>
  <c r="R53" i="14"/>
  <c r="S53" i="14"/>
  <c r="T53" i="14"/>
  <c r="U53" i="14"/>
  <c r="V53" i="14"/>
  <c r="W53" i="14"/>
  <c r="X53" i="14"/>
  <c r="Z53" i="14"/>
  <c r="F54" i="14"/>
  <c r="G54" i="14"/>
  <c r="H54" i="14"/>
  <c r="I54" i="14"/>
  <c r="J54" i="14"/>
  <c r="K54" i="14"/>
  <c r="L54" i="14"/>
  <c r="M54" i="14"/>
  <c r="N54" i="14"/>
  <c r="O54" i="14"/>
  <c r="P54" i="14"/>
  <c r="Q54" i="14"/>
  <c r="R54" i="14"/>
  <c r="S54" i="14"/>
  <c r="T54" i="14"/>
  <c r="U54" i="14"/>
  <c r="V54" i="14"/>
  <c r="W54" i="14"/>
  <c r="X54" i="14"/>
  <c r="Z54" i="14"/>
  <c r="F55" i="14"/>
  <c r="G55" i="14"/>
  <c r="H55" i="14"/>
  <c r="I55" i="14"/>
  <c r="J55" i="14"/>
  <c r="K55" i="14"/>
  <c r="L55" i="14"/>
  <c r="M55" i="14"/>
  <c r="N55" i="14"/>
  <c r="O55" i="14"/>
  <c r="P55" i="14"/>
  <c r="Q55" i="14"/>
  <c r="R55" i="14"/>
  <c r="S55" i="14"/>
  <c r="T55" i="14"/>
  <c r="U55" i="14"/>
  <c r="V55" i="14"/>
  <c r="W55" i="14"/>
  <c r="X55" i="14"/>
  <c r="Z55" i="14"/>
  <c r="F56" i="14"/>
  <c r="G56" i="14"/>
  <c r="H56" i="14"/>
  <c r="I56" i="14"/>
  <c r="J56" i="14"/>
  <c r="K56" i="14"/>
  <c r="L56" i="14"/>
  <c r="M56" i="14"/>
  <c r="N56" i="14"/>
  <c r="O56" i="14"/>
  <c r="P56" i="14"/>
  <c r="Q56" i="14"/>
  <c r="R56" i="14"/>
  <c r="S56" i="14"/>
  <c r="T56" i="14"/>
  <c r="U56" i="14"/>
  <c r="V56" i="14"/>
  <c r="W56" i="14"/>
  <c r="X56" i="14"/>
  <c r="Z56" i="14"/>
  <c r="F57" i="14"/>
  <c r="G57" i="14"/>
  <c r="H57" i="14"/>
  <c r="I57" i="14"/>
  <c r="J57" i="14"/>
  <c r="K57" i="14"/>
  <c r="L57" i="14"/>
  <c r="M57" i="14"/>
  <c r="N57" i="14"/>
  <c r="O57" i="14"/>
  <c r="P57" i="14"/>
  <c r="Q57" i="14"/>
  <c r="R57" i="14"/>
  <c r="S57" i="14"/>
  <c r="T57" i="14"/>
  <c r="U57" i="14"/>
  <c r="V57" i="14"/>
  <c r="W57" i="14"/>
  <c r="X57" i="14"/>
  <c r="Z57" i="14"/>
  <c r="F58" i="14"/>
  <c r="G58" i="14"/>
  <c r="H58" i="14"/>
  <c r="I58" i="14"/>
  <c r="J58" i="14"/>
  <c r="K58" i="14"/>
  <c r="L58" i="14"/>
  <c r="M58" i="14"/>
  <c r="N58" i="14"/>
  <c r="O58" i="14"/>
  <c r="P58" i="14"/>
  <c r="Q58" i="14"/>
  <c r="R58" i="14"/>
  <c r="S58" i="14"/>
  <c r="T58" i="14"/>
  <c r="U58" i="14"/>
  <c r="V58" i="14"/>
  <c r="W58" i="14"/>
  <c r="X58" i="14"/>
  <c r="Z58" i="14"/>
  <c r="F59" i="14"/>
  <c r="G59" i="14"/>
  <c r="H59" i="14"/>
  <c r="I59" i="14"/>
  <c r="J59" i="14"/>
  <c r="K59" i="14"/>
  <c r="L59" i="14"/>
  <c r="M59" i="14"/>
  <c r="N59" i="14"/>
  <c r="O59" i="14"/>
  <c r="P59" i="14"/>
  <c r="Q59" i="14"/>
  <c r="R59" i="14"/>
  <c r="S59" i="14"/>
  <c r="T59" i="14"/>
  <c r="U59" i="14"/>
  <c r="V59" i="14"/>
  <c r="W59" i="14"/>
  <c r="X59" i="14"/>
  <c r="Z59" i="14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X60" i="14"/>
  <c r="Z60" i="14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X61" i="14"/>
  <c r="Z61" i="14"/>
  <c r="F62" i="14"/>
  <c r="G62" i="14"/>
  <c r="H62" i="14"/>
  <c r="I62" i="14"/>
  <c r="J62" i="14"/>
  <c r="K62" i="14"/>
  <c r="L62" i="14"/>
  <c r="M62" i="14"/>
  <c r="N62" i="14"/>
  <c r="O62" i="14"/>
  <c r="P62" i="14"/>
  <c r="Q62" i="14"/>
  <c r="R62" i="14"/>
  <c r="S62" i="14"/>
  <c r="T62" i="14"/>
  <c r="U62" i="14"/>
  <c r="V62" i="14"/>
  <c r="W62" i="14"/>
  <c r="X62" i="14"/>
  <c r="Z62" i="14"/>
  <c r="F63" i="14"/>
  <c r="G63" i="14"/>
  <c r="H63" i="14"/>
  <c r="I63" i="14"/>
  <c r="J63" i="14"/>
  <c r="K63" i="14"/>
  <c r="L63" i="14"/>
  <c r="M63" i="14"/>
  <c r="N63" i="14"/>
  <c r="O63" i="14"/>
  <c r="P63" i="14"/>
  <c r="Q63" i="14"/>
  <c r="R63" i="14"/>
  <c r="S63" i="14"/>
  <c r="T63" i="14"/>
  <c r="U63" i="14"/>
  <c r="V63" i="14"/>
  <c r="W63" i="14"/>
  <c r="X63" i="14"/>
  <c r="Z63" i="14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X64" i="14"/>
  <c r="Z64" i="14"/>
  <c r="F65" i="14"/>
  <c r="G65" i="14"/>
  <c r="H65" i="14"/>
  <c r="I65" i="14"/>
  <c r="J65" i="14"/>
  <c r="K65" i="14"/>
  <c r="L65" i="14"/>
  <c r="M65" i="14"/>
  <c r="N65" i="14"/>
  <c r="O65" i="14"/>
  <c r="P65" i="14"/>
  <c r="Q65" i="14"/>
  <c r="R65" i="14"/>
  <c r="S65" i="14"/>
  <c r="T65" i="14"/>
  <c r="U65" i="14"/>
  <c r="V65" i="14"/>
  <c r="W65" i="14"/>
  <c r="X65" i="14"/>
  <c r="Z65" i="14"/>
  <c r="F66" i="14"/>
  <c r="G66" i="14"/>
  <c r="H66" i="14"/>
  <c r="I66" i="14"/>
  <c r="J66" i="14"/>
  <c r="K66" i="14"/>
  <c r="L66" i="14"/>
  <c r="M66" i="14"/>
  <c r="N66" i="14"/>
  <c r="O66" i="14"/>
  <c r="P66" i="14"/>
  <c r="Q66" i="14"/>
  <c r="R66" i="14"/>
  <c r="S66" i="14"/>
  <c r="T66" i="14"/>
  <c r="U66" i="14"/>
  <c r="V66" i="14"/>
  <c r="W66" i="14"/>
  <c r="X66" i="14"/>
  <c r="Z66" i="14"/>
  <c r="F67" i="14"/>
  <c r="G67" i="14"/>
  <c r="H67" i="14"/>
  <c r="I67" i="14"/>
  <c r="J67" i="14"/>
  <c r="K67" i="14"/>
  <c r="L67" i="14"/>
  <c r="M67" i="14"/>
  <c r="N67" i="14"/>
  <c r="O67" i="14"/>
  <c r="P67" i="14"/>
  <c r="Q67" i="14"/>
  <c r="R67" i="14"/>
  <c r="S67" i="14"/>
  <c r="T67" i="14"/>
  <c r="U67" i="14"/>
  <c r="V67" i="14"/>
  <c r="W67" i="14"/>
  <c r="X67" i="14"/>
  <c r="Z67" i="14"/>
  <c r="F68" i="14"/>
  <c r="G68" i="14"/>
  <c r="H68" i="14"/>
  <c r="I68" i="14"/>
  <c r="J68" i="14"/>
  <c r="K68" i="14"/>
  <c r="L68" i="14"/>
  <c r="M68" i="14"/>
  <c r="N68" i="14"/>
  <c r="O68" i="14"/>
  <c r="P68" i="14"/>
  <c r="Q68" i="14"/>
  <c r="R68" i="14"/>
  <c r="S68" i="14"/>
  <c r="T68" i="14"/>
  <c r="U68" i="14"/>
  <c r="V68" i="14"/>
  <c r="W68" i="14"/>
  <c r="X68" i="14"/>
  <c r="Z68" i="14"/>
  <c r="F69" i="14"/>
  <c r="G69" i="14"/>
  <c r="H69" i="14"/>
  <c r="I69" i="14"/>
  <c r="J69" i="14"/>
  <c r="K69" i="14"/>
  <c r="L69" i="14"/>
  <c r="M69" i="14"/>
  <c r="N69" i="14"/>
  <c r="O69" i="14"/>
  <c r="P69" i="14"/>
  <c r="Q69" i="14"/>
  <c r="R69" i="14"/>
  <c r="S69" i="14"/>
  <c r="T69" i="14"/>
  <c r="U69" i="14"/>
  <c r="V69" i="14"/>
  <c r="W69" i="14"/>
  <c r="X69" i="14"/>
  <c r="Z69" i="14"/>
  <c r="F70" i="14"/>
  <c r="G70" i="14"/>
  <c r="H70" i="14"/>
  <c r="I70" i="14"/>
  <c r="J70" i="14"/>
  <c r="K70" i="14"/>
  <c r="L70" i="14"/>
  <c r="M70" i="14"/>
  <c r="N70" i="14"/>
  <c r="O70" i="14"/>
  <c r="P70" i="14"/>
  <c r="Q70" i="14"/>
  <c r="R70" i="14"/>
  <c r="S70" i="14"/>
  <c r="T70" i="14"/>
  <c r="U70" i="14"/>
  <c r="V70" i="14"/>
  <c r="W70" i="14"/>
  <c r="X70" i="14"/>
  <c r="Z70" i="14"/>
  <c r="F71" i="14"/>
  <c r="G71" i="14"/>
  <c r="H71" i="14"/>
  <c r="I71" i="14"/>
  <c r="J71" i="14"/>
  <c r="K71" i="14"/>
  <c r="L71" i="14"/>
  <c r="M71" i="14"/>
  <c r="N71" i="14"/>
  <c r="O71" i="14"/>
  <c r="P71" i="14"/>
  <c r="Q71" i="14"/>
  <c r="R71" i="14"/>
  <c r="S71" i="14"/>
  <c r="T71" i="14"/>
  <c r="U71" i="14"/>
  <c r="V71" i="14"/>
  <c r="W71" i="14"/>
  <c r="X71" i="14"/>
  <c r="Z71" i="14"/>
  <c r="F72" i="14"/>
  <c r="G72" i="14"/>
  <c r="H72" i="14"/>
  <c r="I72" i="14"/>
  <c r="J72" i="14"/>
  <c r="K72" i="14"/>
  <c r="L72" i="14"/>
  <c r="M72" i="14"/>
  <c r="N72" i="14"/>
  <c r="O72" i="14"/>
  <c r="P72" i="14"/>
  <c r="Q72" i="14"/>
  <c r="R72" i="14"/>
  <c r="S72" i="14"/>
  <c r="T72" i="14"/>
  <c r="U72" i="14"/>
  <c r="V72" i="14"/>
  <c r="W72" i="14"/>
  <c r="X72" i="14"/>
  <c r="Z72" i="14"/>
  <c r="F73" i="14"/>
  <c r="G73" i="14"/>
  <c r="H73" i="14"/>
  <c r="I73" i="14"/>
  <c r="J73" i="14"/>
  <c r="K73" i="14"/>
  <c r="L73" i="14"/>
  <c r="M73" i="14"/>
  <c r="N73" i="14"/>
  <c r="O73" i="14"/>
  <c r="P73" i="14"/>
  <c r="Q73" i="14"/>
  <c r="R73" i="14"/>
  <c r="S73" i="14"/>
  <c r="T73" i="14"/>
  <c r="U73" i="14"/>
  <c r="V73" i="14"/>
  <c r="W73" i="14"/>
  <c r="X73" i="14"/>
  <c r="Z73" i="14"/>
  <c r="F74" i="14"/>
  <c r="G74" i="14"/>
  <c r="H74" i="14"/>
  <c r="I74" i="14"/>
  <c r="J74" i="14"/>
  <c r="K74" i="14"/>
  <c r="L74" i="14"/>
  <c r="M74" i="14"/>
  <c r="N74" i="14"/>
  <c r="O74" i="14"/>
  <c r="P74" i="14"/>
  <c r="Q74" i="14"/>
  <c r="R74" i="14"/>
  <c r="S74" i="14"/>
  <c r="T74" i="14"/>
  <c r="U74" i="14"/>
  <c r="V74" i="14"/>
  <c r="W74" i="14"/>
  <c r="X74" i="14"/>
  <c r="Z74" i="14"/>
  <c r="F75" i="14"/>
  <c r="G75" i="14"/>
  <c r="H75" i="14"/>
  <c r="I75" i="14"/>
  <c r="J75" i="14"/>
  <c r="K75" i="14"/>
  <c r="L75" i="14"/>
  <c r="M75" i="14"/>
  <c r="N75" i="14"/>
  <c r="O75" i="14"/>
  <c r="P75" i="14"/>
  <c r="Q75" i="14"/>
  <c r="R75" i="14"/>
  <c r="S75" i="14"/>
  <c r="T75" i="14"/>
  <c r="U75" i="14"/>
  <c r="V75" i="14"/>
  <c r="W75" i="14"/>
  <c r="X75" i="14"/>
  <c r="Z75" i="14"/>
  <c r="F76" i="14"/>
  <c r="G76" i="14"/>
  <c r="H76" i="14"/>
  <c r="I76" i="14"/>
  <c r="J76" i="14"/>
  <c r="K76" i="14"/>
  <c r="L76" i="14"/>
  <c r="M76" i="14"/>
  <c r="N76" i="14"/>
  <c r="O76" i="14"/>
  <c r="P76" i="14"/>
  <c r="Q76" i="14"/>
  <c r="R76" i="14"/>
  <c r="S76" i="14"/>
  <c r="T76" i="14"/>
  <c r="U76" i="14"/>
  <c r="V76" i="14"/>
  <c r="W76" i="14"/>
  <c r="X76" i="14"/>
  <c r="Z76" i="14"/>
  <c r="F77" i="14"/>
  <c r="G77" i="14"/>
  <c r="H77" i="14"/>
  <c r="I77" i="14"/>
  <c r="J77" i="14"/>
  <c r="K77" i="14"/>
  <c r="L77" i="14"/>
  <c r="M77" i="14"/>
  <c r="N77" i="14"/>
  <c r="O77" i="14"/>
  <c r="P77" i="14"/>
  <c r="Q77" i="14"/>
  <c r="R77" i="14"/>
  <c r="S77" i="14"/>
  <c r="T77" i="14"/>
  <c r="U77" i="14"/>
  <c r="V77" i="14"/>
  <c r="W77" i="14"/>
  <c r="X77" i="14"/>
  <c r="Z77" i="14"/>
  <c r="F78" i="14"/>
  <c r="G78" i="14"/>
  <c r="H78" i="14"/>
  <c r="I78" i="14"/>
  <c r="J78" i="14"/>
  <c r="K78" i="14"/>
  <c r="L78" i="14"/>
  <c r="M78" i="14"/>
  <c r="N78" i="14"/>
  <c r="O78" i="14"/>
  <c r="P78" i="14"/>
  <c r="Q78" i="14"/>
  <c r="R78" i="14"/>
  <c r="S78" i="14"/>
  <c r="T78" i="14"/>
  <c r="U78" i="14"/>
  <c r="V78" i="14"/>
  <c r="W78" i="14"/>
  <c r="X78" i="14"/>
  <c r="Z78" i="14"/>
  <c r="F79" i="14"/>
  <c r="G79" i="14"/>
  <c r="H79" i="14"/>
  <c r="I79" i="14"/>
  <c r="J79" i="14"/>
  <c r="K79" i="14"/>
  <c r="L79" i="14"/>
  <c r="M79" i="14"/>
  <c r="N79" i="14"/>
  <c r="O79" i="14"/>
  <c r="P79" i="14"/>
  <c r="Q79" i="14"/>
  <c r="R79" i="14"/>
  <c r="S79" i="14"/>
  <c r="T79" i="14"/>
  <c r="U79" i="14"/>
  <c r="V79" i="14"/>
  <c r="W79" i="14"/>
  <c r="X79" i="14"/>
  <c r="Z79" i="14"/>
  <c r="F80" i="14"/>
  <c r="G80" i="14"/>
  <c r="H80" i="14"/>
  <c r="I80" i="14"/>
  <c r="J80" i="14"/>
  <c r="K80" i="14"/>
  <c r="L80" i="14"/>
  <c r="M80" i="14"/>
  <c r="N80" i="14"/>
  <c r="O80" i="14"/>
  <c r="P80" i="14"/>
  <c r="Q80" i="14"/>
  <c r="R80" i="14"/>
  <c r="S80" i="14"/>
  <c r="T80" i="14"/>
  <c r="U80" i="14"/>
  <c r="V80" i="14"/>
  <c r="W80" i="14"/>
  <c r="X80" i="14"/>
  <c r="Z80" i="14"/>
  <c r="F81" i="14"/>
  <c r="G81" i="14"/>
  <c r="H81" i="14"/>
  <c r="I81" i="14"/>
  <c r="J81" i="14"/>
  <c r="K81" i="14"/>
  <c r="L81" i="14"/>
  <c r="M81" i="14"/>
  <c r="N81" i="14"/>
  <c r="O81" i="14"/>
  <c r="P81" i="14"/>
  <c r="Q81" i="14"/>
  <c r="R81" i="14"/>
  <c r="S81" i="14"/>
  <c r="T81" i="14"/>
  <c r="U81" i="14"/>
  <c r="V81" i="14"/>
  <c r="W81" i="14"/>
  <c r="X81" i="14"/>
  <c r="Z81" i="14"/>
  <c r="F82" i="14"/>
  <c r="G82" i="14"/>
  <c r="H82" i="14"/>
  <c r="I82" i="14"/>
  <c r="J82" i="14"/>
  <c r="K82" i="14"/>
  <c r="L82" i="14"/>
  <c r="M82" i="14"/>
  <c r="N82" i="14"/>
  <c r="O82" i="14"/>
  <c r="P82" i="14"/>
  <c r="Q82" i="14"/>
  <c r="R82" i="14"/>
  <c r="S82" i="14"/>
  <c r="T82" i="14"/>
  <c r="U82" i="14"/>
  <c r="V82" i="14"/>
  <c r="W82" i="14"/>
  <c r="X82" i="14"/>
  <c r="Z82" i="14"/>
  <c r="F83" i="14"/>
  <c r="G83" i="14"/>
  <c r="H83" i="14"/>
  <c r="I83" i="14"/>
  <c r="J83" i="14"/>
  <c r="K83" i="14"/>
  <c r="L83" i="14"/>
  <c r="M83" i="14"/>
  <c r="N83" i="14"/>
  <c r="O83" i="14"/>
  <c r="P83" i="14"/>
  <c r="Q83" i="14"/>
  <c r="R83" i="14"/>
  <c r="S83" i="14"/>
  <c r="T83" i="14"/>
  <c r="U83" i="14"/>
  <c r="V83" i="14"/>
  <c r="W83" i="14"/>
  <c r="X83" i="14"/>
  <c r="Z83" i="14"/>
  <c r="F84" i="14"/>
  <c r="G84" i="14"/>
  <c r="H84" i="14"/>
  <c r="I84" i="14"/>
  <c r="J84" i="14"/>
  <c r="K84" i="14"/>
  <c r="L84" i="14"/>
  <c r="M84" i="14"/>
  <c r="N84" i="14"/>
  <c r="O84" i="14"/>
  <c r="P84" i="14"/>
  <c r="Q84" i="14"/>
  <c r="R84" i="14"/>
  <c r="S84" i="14"/>
  <c r="T84" i="14"/>
  <c r="U84" i="14"/>
  <c r="V84" i="14"/>
  <c r="W84" i="14"/>
  <c r="X84" i="14"/>
  <c r="Z84" i="14"/>
  <c r="F85" i="14"/>
  <c r="G85" i="14"/>
  <c r="H85" i="14"/>
  <c r="I85" i="14"/>
  <c r="J85" i="14"/>
  <c r="K85" i="14"/>
  <c r="L85" i="14"/>
  <c r="M85" i="14"/>
  <c r="N85" i="14"/>
  <c r="O85" i="14"/>
  <c r="P85" i="14"/>
  <c r="Q85" i="14"/>
  <c r="R85" i="14"/>
  <c r="S85" i="14"/>
  <c r="T85" i="14"/>
  <c r="U85" i="14"/>
  <c r="V85" i="14"/>
  <c r="W85" i="14"/>
  <c r="X85" i="14"/>
  <c r="Z85" i="14"/>
  <c r="F86" i="14"/>
  <c r="G86" i="14"/>
  <c r="H86" i="14"/>
  <c r="I86" i="14"/>
  <c r="J86" i="14"/>
  <c r="K86" i="14"/>
  <c r="L86" i="14"/>
  <c r="M86" i="14"/>
  <c r="N86" i="14"/>
  <c r="O86" i="14"/>
  <c r="P86" i="14"/>
  <c r="Q86" i="14"/>
  <c r="R86" i="14"/>
  <c r="S86" i="14"/>
  <c r="T86" i="14"/>
  <c r="U86" i="14"/>
  <c r="V86" i="14"/>
  <c r="W86" i="14"/>
  <c r="X86" i="14"/>
  <c r="Z86" i="14"/>
  <c r="F87" i="14"/>
  <c r="G87" i="14"/>
  <c r="H87" i="14"/>
  <c r="I87" i="14"/>
  <c r="J87" i="14"/>
  <c r="K87" i="14"/>
  <c r="L87" i="14"/>
  <c r="M87" i="14"/>
  <c r="N87" i="14"/>
  <c r="O87" i="14"/>
  <c r="P87" i="14"/>
  <c r="Q87" i="14"/>
  <c r="R87" i="14"/>
  <c r="S87" i="14"/>
  <c r="T87" i="14"/>
  <c r="U87" i="14"/>
  <c r="V87" i="14"/>
  <c r="W87" i="14"/>
  <c r="X87" i="14"/>
  <c r="Z87" i="14"/>
  <c r="F88" i="14"/>
  <c r="G88" i="14"/>
  <c r="H88" i="14"/>
  <c r="I88" i="14"/>
  <c r="J88" i="14"/>
  <c r="K88" i="14"/>
  <c r="L88" i="14"/>
  <c r="M88" i="14"/>
  <c r="N88" i="14"/>
  <c r="O88" i="14"/>
  <c r="P88" i="14"/>
  <c r="Q88" i="14"/>
  <c r="R88" i="14"/>
  <c r="S88" i="14"/>
  <c r="T88" i="14"/>
  <c r="U88" i="14"/>
  <c r="V88" i="14"/>
  <c r="W88" i="14"/>
  <c r="X88" i="14"/>
  <c r="Z88" i="14"/>
  <c r="F89" i="14"/>
  <c r="G89" i="14"/>
  <c r="H89" i="14"/>
  <c r="I89" i="14"/>
  <c r="J89" i="14"/>
  <c r="K89" i="14"/>
  <c r="L89" i="14"/>
  <c r="M89" i="14"/>
  <c r="N89" i="14"/>
  <c r="O89" i="14"/>
  <c r="P89" i="14"/>
  <c r="Q89" i="14"/>
  <c r="R89" i="14"/>
  <c r="S89" i="14"/>
  <c r="T89" i="14"/>
  <c r="U89" i="14"/>
  <c r="V89" i="14"/>
  <c r="W89" i="14"/>
  <c r="X89" i="14"/>
  <c r="Z89" i="14"/>
  <c r="F90" i="14"/>
  <c r="G90" i="14"/>
  <c r="H90" i="14"/>
  <c r="I90" i="14"/>
  <c r="J90" i="14"/>
  <c r="K90" i="14"/>
  <c r="L90" i="14"/>
  <c r="M90" i="14"/>
  <c r="N90" i="14"/>
  <c r="O90" i="14"/>
  <c r="P90" i="14"/>
  <c r="Q90" i="14"/>
  <c r="R90" i="14"/>
  <c r="S90" i="14"/>
  <c r="T90" i="14"/>
  <c r="U90" i="14"/>
  <c r="V90" i="14"/>
  <c r="W90" i="14"/>
  <c r="X90" i="14"/>
  <c r="Z90" i="14"/>
  <c r="F91" i="14"/>
  <c r="G91" i="14"/>
  <c r="H91" i="14"/>
  <c r="I91" i="14"/>
  <c r="J91" i="14"/>
  <c r="K91" i="14"/>
  <c r="L91" i="14"/>
  <c r="M91" i="14"/>
  <c r="N91" i="14"/>
  <c r="O91" i="14"/>
  <c r="P91" i="14"/>
  <c r="Q91" i="14"/>
  <c r="R91" i="14"/>
  <c r="S91" i="14"/>
  <c r="T91" i="14"/>
  <c r="U91" i="14"/>
  <c r="V91" i="14"/>
  <c r="W91" i="14"/>
  <c r="X91" i="14"/>
  <c r="Z91" i="14"/>
  <c r="F92" i="14"/>
  <c r="G92" i="14"/>
  <c r="H92" i="14"/>
  <c r="I92" i="14"/>
  <c r="J92" i="14"/>
  <c r="K92" i="14"/>
  <c r="L92" i="14"/>
  <c r="M92" i="14"/>
  <c r="N92" i="14"/>
  <c r="O92" i="14"/>
  <c r="P92" i="14"/>
  <c r="Q92" i="14"/>
  <c r="R92" i="14"/>
  <c r="S92" i="14"/>
  <c r="T92" i="14"/>
  <c r="U92" i="14"/>
  <c r="V92" i="14"/>
  <c r="W92" i="14"/>
  <c r="X92" i="14"/>
  <c r="Z92" i="14"/>
  <c r="F93" i="14"/>
  <c r="G93" i="14"/>
  <c r="H93" i="14"/>
  <c r="I93" i="14"/>
  <c r="J93" i="14"/>
  <c r="K93" i="14"/>
  <c r="L93" i="14"/>
  <c r="M93" i="14"/>
  <c r="N93" i="14"/>
  <c r="O93" i="14"/>
  <c r="P93" i="14"/>
  <c r="Q93" i="14"/>
  <c r="R93" i="14"/>
  <c r="S93" i="14"/>
  <c r="T93" i="14"/>
  <c r="U93" i="14"/>
  <c r="V93" i="14"/>
  <c r="W93" i="14"/>
  <c r="X93" i="14"/>
  <c r="Z93" i="14"/>
  <c r="F94" i="14"/>
  <c r="G94" i="14"/>
  <c r="H94" i="14"/>
  <c r="I94" i="14"/>
  <c r="J94" i="14"/>
  <c r="K94" i="14"/>
  <c r="L94" i="14"/>
  <c r="M94" i="14"/>
  <c r="N94" i="14"/>
  <c r="O94" i="14"/>
  <c r="P94" i="14"/>
  <c r="Q94" i="14"/>
  <c r="R94" i="14"/>
  <c r="S94" i="14"/>
  <c r="T94" i="14"/>
  <c r="U94" i="14"/>
  <c r="V94" i="14"/>
  <c r="W94" i="14"/>
  <c r="X94" i="14"/>
  <c r="Z94" i="14"/>
  <c r="F95" i="14"/>
  <c r="G95" i="14"/>
  <c r="H95" i="14"/>
  <c r="I95" i="14"/>
  <c r="J95" i="14"/>
  <c r="K95" i="14"/>
  <c r="L95" i="14"/>
  <c r="M95" i="14"/>
  <c r="N95" i="14"/>
  <c r="O95" i="14"/>
  <c r="P95" i="14"/>
  <c r="Q95" i="14"/>
  <c r="R95" i="14"/>
  <c r="S95" i="14"/>
  <c r="T95" i="14"/>
  <c r="U95" i="14"/>
  <c r="V95" i="14"/>
  <c r="W95" i="14"/>
  <c r="X95" i="14"/>
  <c r="Z95" i="14"/>
  <c r="F96" i="14"/>
  <c r="G96" i="14"/>
  <c r="H96" i="14"/>
  <c r="I96" i="14"/>
  <c r="J96" i="14"/>
  <c r="K96" i="14"/>
  <c r="L96" i="14"/>
  <c r="M96" i="14"/>
  <c r="N96" i="14"/>
  <c r="O96" i="14"/>
  <c r="P96" i="14"/>
  <c r="Q96" i="14"/>
  <c r="R96" i="14"/>
  <c r="S96" i="14"/>
  <c r="T96" i="14"/>
  <c r="U96" i="14"/>
  <c r="V96" i="14"/>
  <c r="W96" i="14"/>
  <c r="X96" i="14"/>
  <c r="Z96" i="14"/>
  <c r="F97" i="14"/>
  <c r="G97" i="14"/>
  <c r="H97" i="14"/>
  <c r="I97" i="14"/>
  <c r="J97" i="14"/>
  <c r="K97" i="14"/>
  <c r="L97" i="14"/>
  <c r="M97" i="14"/>
  <c r="N97" i="14"/>
  <c r="O97" i="14"/>
  <c r="P97" i="14"/>
  <c r="Q97" i="14"/>
  <c r="R97" i="14"/>
  <c r="S97" i="14"/>
  <c r="T97" i="14"/>
  <c r="U97" i="14"/>
  <c r="V97" i="14"/>
  <c r="W97" i="14"/>
  <c r="X97" i="14"/>
  <c r="Z97" i="14"/>
  <c r="F98" i="14"/>
  <c r="G98" i="14"/>
  <c r="H98" i="14"/>
  <c r="I98" i="14"/>
  <c r="J98" i="14"/>
  <c r="K98" i="14"/>
  <c r="L98" i="14"/>
  <c r="M98" i="14"/>
  <c r="N98" i="14"/>
  <c r="O98" i="14"/>
  <c r="P98" i="14"/>
  <c r="Q98" i="14"/>
  <c r="R98" i="14"/>
  <c r="S98" i="14"/>
  <c r="T98" i="14"/>
  <c r="U98" i="14"/>
  <c r="V98" i="14"/>
  <c r="W98" i="14"/>
  <c r="X98" i="14"/>
  <c r="Z98" i="14"/>
  <c r="F99" i="14"/>
  <c r="G99" i="14"/>
  <c r="H99" i="14"/>
  <c r="I99" i="14"/>
  <c r="J99" i="14"/>
  <c r="K99" i="14"/>
  <c r="L99" i="14"/>
  <c r="M99" i="14"/>
  <c r="N99" i="14"/>
  <c r="O99" i="14"/>
  <c r="P99" i="14"/>
  <c r="Q99" i="14"/>
  <c r="R99" i="14"/>
  <c r="S99" i="14"/>
  <c r="T99" i="14"/>
  <c r="U99" i="14"/>
  <c r="V99" i="14"/>
  <c r="W99" i="14"/>
  <c r="X99" i="14"/>
  <c r="Z99" i="14"/>
  <c r="F100" i="14"/>
  <c r="G100" i="14"/>
  <c r="H100" i="14"/>
  <c r="I100" i="14"/>
  <c r="J100" i="14"/>
  <c r="K100" i="14"/>
  <c r="L100" i="14"/>
  <c r="M100" i="14"/>
  <c r="N100" i="14"/>
  <c r="O100" i="14"/>
  <c r="P100" i="14"/>
  <c r="Q100" i="14"/>
  <c r="R100" i="14"/>
  <c r="S100" i="14"/>
  <c r="T100" i="14"/>
  <c r="U100" i="14"/>
  <c r="V100" i="14"/>
  <c r="W100" i="14"/>
  <c r="X100" i="14"/>
  <c r="Z100" i="14"/>
  <c r="F101" i="14"/>
  <c r="G101" i="14"/>
  <c r="H101" i="14"/>
  <c r="I101" i="14"/>
  <c r="J101" i="14"/>
  <c r="K101" i="14"/>
  <c r="L101" i="14"/>
  <c r="M101" i="14"/>
  <c r="N101" i="14"/>
  <c r="O101" i="14"/>
  <c r="P101" i="14"/>
  <c r="Q101" i="14"/>
  <c r="R101" i="14"/>
  <c r="S101" i="14"/>
  <c r="T101" i="14"/>
  <c r="U101" i="14"/>
  <c r="V101" i="14"/>
  <c r="W101" i="14"/>
  <c r="X101" i="14"/>
  <c r="Z101" i="14"/>
  <c r="F102" i="14"/>
  <c r="G102" i="14"/>
  <c r="H102" i="14"/>
  <c r="I102" i="14"/>
  <c r="J102" i="14"/>
  <c r="K102" i="14"/>
  <c r="L102" i="14"/>
  <c r="M102" i="14"/>
  <c r="N102" i="14"/>
  <c r="O102" i="14"/>
  <c r="P102" i="14"/>
  <c r="Q102" i="14"/>
  <c r="R102" i="14"/>
  <c r="S102" i="14"/>
  <c r="T102" i="14"/>
  <c r="U102" i="14"/>
  <c r="V102" i="14"/>
  <c r="W102" i="14"/>
  <c r="X102" i="14"/>
  <c r="Z102" i="14"/>
  <c r="F103" i="14"/>
  <c r="G103" i="14"/>
  <c r="H103" i="14"/>
  <c r="I103" i="14"/>
  <c r="J103" i="14"/>
  <c r="K103" i="14"/>
  <c r="L103" i="14"/>
  <c r="M103" i="14"/>
  <c r="N103" i="14"/>
  <c r="O103" i="14"/>
  <c r="P103" i="14"/>
  <c r="Q103" i="14"/>
  <c r="R103" i="14"/>
  <c r="S103" i="14"/>
  <c r="T103" i="14"/>
  <c r="U103" i="14"/>
  <c r="V103" i="14"/>
  <c r="W103" i="14"/>
  <c r="X103" i="14"/>
  <c r="Z103" i="14"/>
  <c r="F104" i="14"/>
  <c r="G104" i="14"/>
  <c r="H104" i="14"/>
  <c r="I104" i="14"/>
  <c r="J104" i="14"/>
  <c r="K104" i="14"/>
  <c r="L104" i="14"/>
  <c r="M104" i="14"/>
  <c r="N104" i="14"/>
  <c r="O104" i="14"/>
  <c r="P104" i="14"/>
  <c r="Q104" i="14"/>
  <c r="R104" i="14"/>
  <c r="S104" i="14"/>
  <c r="T104" i="14"/>
  <c r="U104" i="14"/>
  <c r="V104" i="14"/>
  <c r="W104" i="14"/>
  <c r="X104" i="14"/>
  <c r="Z104" i="14"/>
  <c r="F105" i="14"/>
  <c r="G105" i="14"/>
  <c r="H105" i="14"/>
  <c r="I105" i="14"/>
  <c r="J105" i="14"/>
  <c r="K105" i="14"/>
  <c r="L105" i="14"/>
  <c r="M105" i="14"/>
  <c r="N105" i="14"/>
  <c r="O105" i="14"/>
  <c r="P105" i="14"/>
  <c r="Q105" i="14"/>
  <c r="R105" i="14"/>
  <c r="S105" i="14"/>
  <c r="T105" i="14"/>
  <c r="U105" i="14"/>
  <c r="V105" i="14"/>
  <c r="W105" i="14"/>
  <c r="X105" i="14"/>
  <c r="Z105" i="14"/>
  <c r="F7" i="14"/>
  <c r="G7" i="14"/>
  <c r="I7" i="14"/>
  <c r="K7" i="14"/>
  <c r="M7" i="14"/>
  <c r="N7" i="14" s="1"/>
  <c r="O7" i="14"/>
  <c r="Q7" i="14"/>
  <c r="S7" i="14"/>
  <c r="F8" i="14"/>
  <c r="H8" i="14" s="1"/>
  <c r="G8" i="14"/>
  <c r="I8" i="14"/>
  <c r="K8" i="14"/>
  <c r="M8" i="14"/>
  <c r="O8" i="14"/>
  <c r="Q8" i="14"/>
  <c r="S8" i="14"/>
  <c r="F9" i="14"/>
  <c r="G9" i="14"/>
  <c r="I9" i="14"/>
  <c r="K9" i="14"/>
  <c r="M9" i="14"/>
  <c r="O9" i="14"/>
  <c r="Q9" i="14"/>
  <c r="S9" i="14"/>
  <c r="F10" i="14"/>
  <c r="G10" i="14"/>
  <c r="I10" i="14"/>
  <c r="K10" i="14"/>
  <c r="M10" i="14"/>
  <c r="O10" i="14"/>
  <c r="Q10" i="14"/>
  <c r="S10" i="14"/>
  <c r="F11" i="14"/>
  <c r="G11" i="14"/>
  <c r="I11" i="14"/>
  <c r="K11" i="14"/>
  <c r="M11" i="14"/>
  <c r="O11" i="14"/>
  <c r="Q11" i="14"/>
  <c r="S11" i="14"/>
  <c r="F12" i="14"/>
  <c r="G12" i="14"/>
  <c r="I12" i="14"/>
  <c r="K12" i="14"/>
  <c r="M12" i="14"/>
  <c r="O12" i="14"/>
  <c r="P12" i="14" s="1"/>
  <c r="Q12" i="14"/>
  <c r="S12" i="14"/>
  <c r="F13" i="14"/>
  <c r="G13" i="14"/>
  <c r="I13" i="14"/>
  <c r="K13" i="14"/>
  <c r="M13" i="14"/>
  <c r="O13" i="14"/>
  <c r="Q13" i="14"/>
  <c r="S13" i="14"/>
  <c r="F14" i="14"/>
  <c r="G14" i="14"/>
  <c r="I14" i="14"/>
  <c r="K14" i="14"/>
  <c r="M14" i="14"/>
  <c r="O14" i="14"/>
  <c r="Q14" i="14"/>
  <c r="S14" i="14"/>
  <c r="F15" i="14"/>
  <c r="G15" i="14"/>
  <c r="I15" i="14"/>
  <c r="K15" i="14"/>
  <c r="M15" i="14"/>
  <c r="O15" i="14"/>
  <c r="Q15" i="14"/>
  <c r="S15" i="14"/>
  <c r="F16" i="14"/>
  <c r="G16" i="14"/>
  <c r="I16" i="14"/>
  <c r="K16" i="14"/>
  <c r="M16" i="14"/>
  <c r="N16" i="14" s="1"/>
  <c r="O16" i="14"/>
  <c r="P16" i="14" s="1"/>
  <c r="Q16" i="14"/>
  <c r="S16" i="14"/>
  <c r="F17" i="14"/>
  <c r="G17" i="14"/>
  <c r="T17" i="14" s="1"/>
  <c r="I17" i="14"/>
  <c r="K17" i="14"/>
  <c r="M17" i="14"/>
  <c r="N17" i="14" s="1"/>
  <c r="O17" i="14"/>
  <c r="Q17" i="14"/>
  <c r="S17" i="14"/>
  <c r="S18" i="14"/>
  <c r="Q18" i="14"/>
  <c r="O18" i="14"/>
  <c r="P18" i="14" s="1"/>
  <c r="M18" i="14"/>
  <c r="K18" i="14"/>
  <c r="I18" i="14"/>
  <c r="G18" i="14"/>
  <c r="F18" i="14"/>
  <c r="H18" i="14" s="1"/>
  <c r="G13" i="6"/>
  <c r="G11" i="6"/>
  <c r="G12" i="6" s="1"/>
  <c r="E13" i="6"/>
  <c r="C13" i="6"/>
  <c r="E11" i="6"/>
  <c r="E12" i="6" s="1"/>
  <c r="C11" i="6"/>
  <c r="C12" i="6" s="1"/>
  <c r="J16" i="14" l="1"/>
  <c r="L16" i="14" s="1"/>
  <c r="J8" i="14"/>
  <c r="P10" i="14"/>
  <c r="P9" i="14"/>
  <c r="H17" i="14"/>
  <c r="H16" i="14"/>
  <c r="H10" i="14"/>
  <c r="N8" i="14"/>
  <c r="T15" i="14"/>
  <c r="T19" i="14"/>
  <c r="H19" i="14"/>
  <c r="N19" i="14"/>
  <c r="P19" i="14"/>
  <c r="R19" i="14" s="1"/>
  <c r="J19" i="14"/>
  <c r="P8" i="14"/>
  <c r="R18" i="14"/>
  <c r="W17" i="14"/>
  <c r="T18" i="14"/>
  <c r="N18" i="14"/>
  <c r="J18" i="14"/>
  <c r="T9" i="14"/>
  <c r="T7" i="14"/>
  <c r="W7" i="14" s="1"/>
  <c r="H9" i="14"/>
  <c r="N15" i="14"/>
  <c r="N13" i="14"/>
  <c r="N11" i="14"/>
  <c r="P17" i="14"/>
  <c r="R17" i="14" s="1"/>
  <c r="J12" i="14"/>
  <c r="U12" i="14" s="1"/>
  <c r="P14" i="14"/>
  <c r="R14" i="14" s="1"/>
  <c r="P7" i="14"/>
  <c r="R7" i="14" s="1"/>
  <c r="P15" i="14"/>
  <c r="R15" i="14" s="1"/>
  <c r="P13" i="14"/>
  <c r="R13" i="14" s="1"/>
  <c r="T11" i="14"/>
  <c r="J10" i="14"/>
  <c r="L10" i="14" s="1"/>
  <c r="H14" i="14"/>
  <c r="H12" i="14"/>
  <c r="T13" i="14"/>
  <c r="H13" i="14"/>
  <c r="N10" i="14"/>
  <c r="R8" i="14"/>
  <c r="W15" i="14"/>
  <c r="T12" i="14"/>
  <c r="H7" i="14"/>
  <c r="T14" i="14"/>
  <c r="T8" i="14"/>
  <c r="X8" i="14" s="1"/>
  <c r="Z8" i="14" s="1"/>
  <c r="R12" i="14"/>
  <c r="T16" i="14"/>
  <c r="W16" i="14" s="1"/>
  <c r="H11" i="14"/>
  <c r="P11" i="14"/>
  <c r="R11" i="14" s="1"/>
  <c r="N9" i="14"/>
  <c r="R16" i="14"/>
  <c r="J14" i="14"/>
  <c r="L14" i="14" s="1"/>
  <c r="T10" i="14"/>
  <c r="N14" i="14"/>
  <c r="H15" i="14"/>
  <c r="N12" i="14"/>
  <c r="R10" i="14"/>
  <c r="L8" i="14"/>
  <c r="U8" i="14"/>
  <c r="R9" i="14"/>
  <c r="J17" i="14"/>
  <c r="J15" i="14"/>
  <c r="J13" i="14"/>
  <c r="J11" i="14"/>
  <c r="J9" i="14"/>
  <c r="J7" i="14"/>
  <c r="G14" i="6"/>
  <c r="C14" i="6"/>
  <c r="U16" i="14" l="1"/>
  <c r="W19" i="14"/>
  <c r="X19" i="14"/>
  <c r="Z19" i="14" s="1"/>
  <c r="L19" i="14"/>
  <c r="V19" i="14" s="1"/>
  <c r="U19" i="14"/>
  <c r="W9" i="14"/>
  <c r="V10" i="14"/>
  <c r="W11" i="14"/>
  <c r="W8" i="14"/>
  <c r="W13" i="14"/>
  <c r="X16" i="14"/>
  <c r="Z16" i="14" s="1"/>
  <c r="W18" i="14"/>
  <c r="L12" i="14"/>
  <c r="V12" i="14" s="1"/>
  <c r="X10" i="14"/>
  <c r="Z10" i="14" s="1"/>
  <c r="U18" i="14"/>
  <c r="L18" i="14"/>
  <c r="V18" i="14" s="1"/>
  <c r="X18" i="14"/>
  <c r="Z18" i="14" s="1"/>
  <c r="U14" i="14"/>
  <c r="W10" i="14"/>
  <c r="V16" i="14"/>
  <c r="U10" i="14"/>
  <c r="V8" i="14"/>
  <c r="W14" i="14"/>
  <c r="X12" i="14"/>
  <c r="Z12" i="14" s="1"/>
  <c r="X14" i="14"/>
  <c r="Z14" i="14" s="1"/>
  <c r="V14" i="14"/>
  <c r="W12" i="14"/>
  <c r="X13" i="14"/>
  <c r="Z13" i="14" s="1"/>
  <c r="U13" i="14"/>
  <c r="L13" i="14"/>
  <c r="V13" i="14" s="1"/>
  <c r="U15" i="14"/>
  <c r="X15" i="14"/>
  <c r="Z15" i="14" s="1"/>
  <c r="L15" i="14"/>
  <c r="V15" i="14" s="1"/>
  <c r="U17" i="14"/>
  <c r="X17" i="14"/>
  <c r="Z17" i="14" s="1"/>
  <c r="L17" i="14"/>
  <c r="V17" i="14" s="1"/>
  <c r="X11" i="14"/>
  <c r="Z11" i="14" s="1"/>
  <c r="L11" i="14"/>
  <c r="V11" i="14" s="1"/>
  <c r="U11" i="14"/>
  <c r="X7" i="14"/>
  <c r="Z7" i="14" s="1"/>
  <c r="U7" i="14"/>
  <c r="L7" i="14"/>
  <c r="V7" i="14" s="1"/>
  <c r="X9" i="14"/>
  <c r="Z9" i="14" s="1"/>
  <c r="L9" i="14"/>
  <c r="V9" i="14" s="1"/>
  <c r="U9" i="14"/>
  <c r="E14" i="6"/>
  <c r="F11" i="6" l="1"/>
  <c r="L10" i="1"/>
  <c r="L9" i="1"/>
  <c r="L8" i="1"/>
  <c r="L7" i="1"/>
  <c r="F14" i="6" l="1"/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6" i="1"/>
</calcChain>
</file>

<file path=xl/sharedStrings.xml><?xml version="1.0" encoding="utf-8"?>
<sst xmlns="http://schemas.openxmlformats.org/spreadsheetml/2006/main" count="177" uniqueCount="148">
  <si>
    <t>Año</t>
  </si>
  <si>
    <t>Vac</t>
  </si>
  <si>
    <t>Prima</t>
  </si>
  <si>
    <t>Aguinaldo</t>
  </si>
  <si>
    <t>Factor Integración</t>
  </si>
  <si>
    <t>Días de vacaciones</t>
  </si>
  <si>
    <t xml:space="preserve">Cambios LFT en prestaciones de vacaciones </t>
  </si>
  <si>
    <t>Años</t>
  </si>
  <si>
    <t>LFT 2022</t>
  </si>
  <si>
    <t>LFT 2023</t>
  </si>
  <si>
    <t>Art. 76</t>
  </si>
  <si>
    <t>Art. 78</t>
  </si>
  <si>
    <t xml:space="preserve">Autorización </t>
  </si>
  <si>
    <t>Finiquito</t>
  </si>
  <si>
    <t>Consultas</t>
  </si>
  <si>
    <t>No</t>
  </si>
  <si>
    <t>Modulo</t>
  </si>
  <si>
    <t>Fundamento legal</t>
  </si>
  <si>
    <t>Artículo</t>
  </si>
  <si>
    <t>Factor de integración</t>
  </si>
  <si>
    <t>En vigor</t>
  </si>
  <si>
    <r>
      <t xml:space="preserve">Los trabajadores que tengan más de un año de servicios disfrutarán de un período anual de vacaciones pagadas, que en ningún caso podrá ser inferior a </t>
    </r>
    <r>
      <rPr>
        <b/>
        <sz val="11"/>
        <color rgb="FF0070C0"/>
        <rFont val="Calibri"/>
        <family val="2"/>
        <scheme val="minor"/>
      </rPr>
      <t>seis</t>
    </r>
    <r>
      <rPr>
        <sz val="11"/>
        <color theme="1"/>
        <rFont val="Calibri"/>
        <family val="2"/>
        <scheme val="minor"/>
      </rPr>
      <t xml:space="preserve"> días laborables, y que aumentará en dos días laborables, hasta llegar a </t>
    </r>
    <r>
      <rPr>
        <b/>
        <sz val="11"/>
        <color rgb="FF0070C0"/>
        <rFont val="Calibri"/>
        <family val="2"/>
        <scheme val="minor"/>
      </rPr>
      <t>doce</t>
    </r>
    <r>
      <rPr>
        <sz val="11"/>
        <color theme="1"/>
        <rFont val="Calibri"/>
        <family val="2"/>
        <scheme val="minor"/>
      </rPr>
      <t xml:space="preserve">, por cada año subsecuente de servicios.
</t>
    </r>
    <r>
      <rPr>
        <b/>
        <sz val="11"/>
        <color rgb="FF0070C0"/>
        <rFont val="Calibri"/>
        <family val="2"/>
        <scheme val="minor"/>
      </rPr>
      <t>Después del cuarto año</t>
    </r>
    <r>
      <rPr>
        <sz val="11"/>
        <color theme="1"/>
        <rFont val="Calibri"/>
        <family val="2"/>
        <scheme val="minor"/>
      </rPr>
      <t>, el período de vacaciones aumentará en dos días por cada cinco de servicios.</t>
    </r>
  </si>
  <si>
    <t>Prestaciones mínimas de Ley 2022</t>
  </si>
  <si>
    <t>Prestaciones mínimas de Ley 2023</t>
  </si>
  <si>
    <t>Primera parte</t>
  </si>
  <si>
    <t>Segunda Parte</t>
  </si>
  <si>
    <t>Total</t>
  </si>
  <si>
    <t>Antigüedad</t>
  </si>
  <si>
    <t xml:space="preserve">Proporción Parte 1 </t>
  </si>
  <si>
    <t xml:space="preserve">Proporción Parte 2 </t>
  </si>
  <si>
    <t>% Prima</t>
  </si>
  <si>
    <t>Datos de escenario base</t>
  </si>
  <si>
    <t>Fecha de alta/ultimo reingreso</t>
  </si>
  <si>
    <t>Tipo periodo</t>
  </si>
  <si>
    <t>Semanal</t>
  </si>
  <si>
    <t>Periodo vigente</t>
  </si>
  <si>
    <t>Caso</t>
  </si>
  <si>
    <t>Fecha base</t>
  </si>
  <si>
    <t>Fecha pivote</t>
  </si>
  <si>
    <t>Resultado esperado</t>
  </si>
  <si>
    <t>Autorización periodo</t>
  </si>
  <si>
    <t>De Ley</t>
  </si>
  <si>
    <t>(fecha del finiquito) (31/10/2023)</t>
  </si>
  <si>
    <t>(fecha del finiquito) (25/10/2023)</t>
  </si>
  <si>
    <t>Catálogo colaboradores</t>
  </si>
  <si>
    <t xml:space="preserve">SBC Parte fija </t>
  </si>
  <si>
    <t>Pestaña Vacaciones Empleados</t>
  </si>
  <si>
    <t>Consulta Vacaciones</t>
  </si>
  <si>
    <t>Año de Antigüedad</t>
  </si>
  <si>
    <t>Fecha ultimo aniversario laboral</t>
  </si>
  <si>
    <t>Fecha proximo aniversario laboral</t>
  </si>
  <si>
    <t>Fecha entrada en vigor LFT</t>
  </si>
  <si>
    <t>Tipo de prestación</t>
  </si>
  <si>
    <t>(fecha del peultimo aniversario) (26/10/2022)</t>
  </si>
  <si>
    <t>3 año, 11 meses, 29 dias</t>
  </si>
  <si>
    <t>4 años, 6 dias</t>
  </si>
  <si>
    <t>Operación</t>
  </si>
  <si>
    <t>Sem del 25/10/2023 al 31/10/2023</t>
  </si>
  <si>
    <t>Vacaciones = 16.8986301
Prima vacaciones = 4.2246575</t>
  </si>
  <si>
    <t>Finiquito 1 (fecha finiquito 31/10/23)</t>
  </si>
  <si>
    <t>(fecha del último aniversario) (26/10/2023)</t>
  </si>
  <si>
    <t>Vacaciones = 16.8986301
Prima vacaciones = 4.2246576</t>
  </si>
  <si>
    <t>Vacaciones = 0.3287671
Prima vacaciones = 0.0821918</t>
  </si>
  <si>
    <t>(fecha del último aniversario) (26/10/2022)</t>
  </si>
  <si>
    <t>3 año, 364 dias</t>
  </si>
  <si>
    <t>Fecha de Final del periodo vigente (31/10/2023)</t>
  </si>
  <si>
    <t>Determina el año de antigüedad que se encuentra al  empleado a fecha del fin del periodo vigente= 5to año
Determina dias trabajados desde su ultimo aniversario laboral hasta la fecha final del periodo vigente = (31/10/2023 - 26/10/2023) + 1  = 6 dias
Determina los dias de vacaciones proporcionales del 2023 para antigüedad del quinto año = (6 /365*20) = 0.3287671
Para determinar la prima de vacaciones multiplica el valor de vaciocnes por el porcentaje de prima (25%) = 0.0821918</t>
  </si>
  <si>
    <t>Determina el año de antigüedad que se encuentra al  empleado a fecha del fin del periodo vigente= 5to año
Determina dias trabajados desde su ultimo aniversario laboral hasta la fecha final del periodo vigente = (31/10/2023 - 26/10/2023) + 1  = 6 dias
Determina los dias de vacaciones proporcionales del 2023 para antigüedad del quinto año = (6 /365*20) = 0.3287671
Para determinar la prima de vacaciones multiplica el valor de vaciocnes por el porcentaje de prima (25%) = 0.0821919</t>
  </si>
  <si>
    <t>Vacaciones = 0.3287671
Prima vacaciones = 0.0821919</t>
  </si>
  <si>
    <t>Fecha de alta o último reingreso (26/10/2019)</t>
  </si>
  <si>
    <t>Vacaciones = 16.8986301
Prima vacaciones = 4.2246577</t>
  </si>
  <si>
    <t>Determina el año de antigüedad que va a completar el empleado = 4to año
Determina dias trabajados desde su ultimo aniversario laboral hasta el 31/12/2022 = (31/12/2022 - 26/10/2022) + 1  = 67 dias
Determina dias trabajados desde el 01/01/2023 hasta su aniversario laboral  menos 1 mas 1 = (25/10/2023 - 01/01/2023) +1 = 298
Determina los dias de vacaciones proporcionales del 2022 para antigüedad del cuarto año = (67/365*12) = 2.2027397
Determina los dias de vacaciones proporcionales del 2023 para antigüedad del cuarto año = (298 /365*18) = 14.69589
Suma las vacaciones = ( 2.2027397 + 14.69589) = 16.8986301
Para determinar la prima de vacaciones multiplica el valor de vacaciones de cada propoción  por el porcentaje de prima (25%) = 4.2246575</t>
  </si>
  <si>
    <t>Determina el año de antigüedad que se encuentra al  empleado a fecha del finiquito= 5to año
Determina dias trabajados desde su ultimo aniversario laboral hasta el finiquito = (31/10/2023 - 26/10/2023) +1  = 6 dias
Determina los dias de vacaciones proporcionales del 2023 para antigüedad del quinto año = (6 /365*20) = 0.3287671
Para determinar la prima de vacaciones multiplica el valor de vaciocnes por el porcentaje de prima (25%) = 0.0821918</t>
  </si>
  <si>
    <t>3 años 364 dias</t>
  </si>
  <si>
    <t>Fecha inicial (función)</t>
  </si>
  <si>
    <t>Fecha del ultimo aniversario laboral (26/10/2022)</t>
  </si>
  <si>
    <t>Parametros función</t>
  </si>
  <si>
    <t>Salario</t>
  </si>
  <si>
    <t>Porcentaje Prima 2023</t>
  </si>
  <si>
    <t>Porcentaje Prima 2022</t>
  </si>
  <si>
    <t>Proporcion Aguinaldo 2022</t>
  </si>
  <si>
    <t>Determina el año de antigüedad que esta  el empleado = 4to año
Determina dias trabajados desde su ultimo aniversario laboral hasta el 31/12/2022 = (31/12/2022 - 26/10/2022) + 1  = 67 dias
Determina dias trabajados desde el 01/01/2023 hasta el finiquito mas 1 = (25/10/2023 - 01/01/2023) + 1 = 298
Determina los dias de vacaciones proporcionales del 2022 para antigüedad del cuarto año = (67/365*12) = 2.2027397
Determina los dias de vacaciones proporcionales del 2023 para antigüedad del cuarto año = (298 /365*18) = 14.69589
Suma las vacaciones = ( 2.2027397 + 14.69589) = 16.8986301
Para determinar la prima de vacaciones multiplica el valor de vacaciones por el porcentaje de prima (25%) = 4.2246575</t>
  </si>
  <si>
    <t>Finiquito 2 (fecha finiquito 25/10/23)</t>
  </si>
  <si>
    <t>Incremento Sueldo (incremento el 24/10/2023)</t>
  </si>
  <si>
    <t>Modificacion SBC (incremento el 24/10/2023)</t>
  </si>
  <si>
    <t>Determina el año de antigüedad que esta  el empleado =  4to año
Determina dias trabajados desde su ultimo aniversario laboral hasta el 31/12/2022 = (31/12/2022 - 25/10/2022) + 1  = 67 dias
Determina dias trabajados desde el 01/01/2023 hasta (la fecha de su siguiente aniversario laboral menos 1) mas 1 = (25/10/2023 - 01/01/2023) +1 = 298
Determina los dias de vacaciones proporcionales del 2022 para antigüedad del cuarto año = (67/365*12) = 2.2027397
Determina los dias de vacaciones proporcionales del 2023 para antigüedad del cuarto año = (298 /365*18) = 14.69589
Suma las vacaciones = ( 2.2027397 + 14.69589) = 16.8986301
Para determinar la prima de vacaciones multiplica el valor de vacaciones por el porcentaje de prima (25%) = 4.2246575</t>
  </si>
  <si>
    <t>Determina el año de antigüedad que esta  el empleado = 4to año 
Determina dias trabajados desde su ultimo aniversario laboral hasta el 31/12/2022 = (31/12/2022 - 25/10/2022) + 1  = 67 dias
Determina dias trabajados desde el 01/01/2023 hasta (la fecha de su siguiente aniversario laboral menos 1) mas 1 = (25/10/2023 - 01/01/2023) +1 = 298
Determina los dias de vacaciones proporcionales del 2022 para antigüedad del cuarto año = (67/365*12) = 2.2027397
Determina los dias de vacaciones proporcionales del 2023 para antigüedad del cuarto año = (298 /365*18) = 14.69589
Suma las vacaciones = ( 2.2027397 + 14.69589) = 16.8986301
Para determinar la prima de vacaciones multiplica el valor de vacaciones por el porcentaje de prima (25%) = 4.2246576</t>
  </si>
  <si>
    <t>Determina el año de antigüedad que esta  el empleado = 4to año 
Determina dias trabajados desde su ultimo aniversario laboral hasta el 31/12/2022 = (31/12/2022 - 25/10/2022) + 1  = 67 dias
Determina dias trabajados desde el 01/01/2023 hasta (la fecha de su siguiente aniversario laboral menos 1) mas 1 = (25/10/2023 - 01/01/2023) +1 = 298
Determina los dias de vacaciones proporcionales del 2022 para antigüedad del cuarto año = (67/365*12) = 2.2027397
Determina los dias de vacaciones proporcionales del 2023 para antigüedad del cuarto año = (298 /365*18) = 14.69589
Suma las vacaciones = ( 2.2027397 + 14.69589) = 16.8986301
Para determinar la prima de vacaciones multiplica el valor de vacaciones por el porcentaje de prima (25%) = 4.2246577</t>
  </si>
  <si>
    <r>
      <t xml:space="preserve">Los trabajadores deberán disfrutar en forma </t>
    </r>
    <r>
      <rPr>
        <b/>
        <sz val="11"/>
        <color rgb="FF0070C0"/>
        <rFont val="Calibri"/>
        <family val="2"/>
        <scheme val="minor"/>
      </rPr>
      <t>continua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seis</t>
    </r>
    <r>
      <rPr>
        <sz val="11"/>
        <color theme="1"/>
        <rFont val="Calibri"/>
        <family val="2"/>
        <scheme val="minor"/>
      </rPr>
      <t xml:space="preserve"> días de vacaciones, por lo menos.</t>
    </r>
  </si>
  <si>
    <t xml:space="preserve">(fecha del ultimo aniversario) menos un dia (25/10/2023) </t>
  </si>
  <si>
    <t>Fecha de inicio del periodo vigente (25/10/2023) para determinar el año de antigüedad
Y
Fecha del proximo aniversario laboral menos un dia (25/10/2023) para determinar el factor de integración</t>
  </si>
  <si>
    <t xml:space="preserve"> Fecha de modificación SBC  (24/10/2023) para determinar el año de antigüedad
Y
Fecha del proximo aniversario laboral menos un dia (25/10/2023) para determinar el factor de integración</t>
  </si>
  <si>
    <t>Fecha cumple  año completo</t>
  </si>
  <si>
    <t>Cálculo de días de vacaciones proporcional o completos de acuerdo a la reforma en LFT</t>
  </si>
  <si>
    <t>Fecha último aniv laboral</t>
  </si>
  <si>
    <t>Cálculo días vacaciones proporcionales</t>
  </si>
  <si>
    <t>Cálculo días vac completos</t>
  </si>
  <si>
    <t>Nota: Esta cédula  considera años que no son bisiestos</t>
  </si>
  <si>
    <t>Empleado</t>
  </si>
  <si>
    <t>Empleado 1</t>
  </si>
  <si>
    <t>Empleado 2</t>
  </si>
  <si>
    <t>Empleado 3</t>
  </si>
  <si>
    <t>Empleado 4</t>
  </si>
  <si>
    <t>Empleado 5</t>
  </si>
  <si>
    <t>Empleado 6</t>
  </si>
  <si>
    <t>Empleado 7</t>
  </si>
  <si>
    <t>Empleado 8</t>
  </si>
  <si>
    <t>Empleado 9</t>
  </si>
  <si>
    <t>Empleado 10</t>
  </si>
  <si>
    <t>Empleado 11</t>
  </si>
  <si>
    <t>Empleado 12</t>
  </si>
  <si>
    <t>Vacaciones de ley 2022</t>
  </si>
  <si>
    <t>Vacaciones de ley 2023</t>
  </si>
  <si>
    <t>Vacaciones corresponden 2022</t>
  </si>
  <si>
    <t>Cálculo del factor de integración con base en vacaciones proporcionales</t>
  </si>
  <si>
    <t>Vacaciones correponden 2023</t>
  </si>
  <si>
    <t>Cálculo de prestaciones proporcionales 2022</t>
  </si>
  <si>
    <t>Cálculo de prestaciones proporcionales 2023</t>
  </si>
  <si>
    <t xml:space="preserve">Antecendente: </t>
  </si>
  <si>
    <t xml:space="preserve">Descripción: </t>
  </si>
  <si>
    <t>Esta cédula fue elaborada por:</t>
  </si>
  <si>
    <t>Cédula de determinación de vacaciones proporcional durante el periodo de transición 2022  y 2023</t>
  </si>
  <si>
    <t>SBC Parte Fija</t>
  </si>
  <si>
    <t>El 27 de diciembre del 2022 se publicó en el DOF el decreto mediante el cual se reforman los artículos 76 y 78 de la LFT, considerando que las vacaciones a los trabajadores se incremetan de 6 a 12 días mínimos de ley desde el primer año de servicio.</t>
  </si>
  <si>
    <t>Esta cédula, es una herramienta de apoyo para determinar los días de vacaciones y del factor de integración cuando el empleado trabaja días del 2022 y días del 2023 y el  criterio de cálculo es proporcional.</t>
  </si>
  <si>
    <t>Días trabajados</t>
  </si>
  <si>
    <t>Derecho a Días Parte 1</t>
  </si>
  <si>
    <t>Derecho a Días Parte 2</t>
  </si>
  <si>
    <t>Días Vac Parte 1</t>
  </si>
  <si>
    <t>Días Vac Parte 2</t>
  </si>
  <si>
    <t>Fecha último aniversario laboral</t>
  </si>
  <si>
    <t>Días trabajados en 2022</t>
  </si>
  <si>
    <t>Días a trabajar en el 2023</t>
  </si>
  <si>
    <t>Total días trabajados</t>
  </si>
  <si>
    <t>Días Prima 2022</t>
  </si>
  <si>
    <t>Días Aguinaldo 2022</t>
  </si>
  <si>
    <t>Días prima 2023</t>
  </si>
  <si>
    <t>Días Aguinaldo 2023</t>
  </si>
  <si>
    <t>Proporción Aguinaldo 2023</t>
  </si>
  <si>
    <t xml:space="preserve">Total días vacaciones </t>
  </si>
  <si>
    <t>Total días de Prima</t>
  </si>
  <si>
    <t>Total Días aguinaldo</t>
  </si>
  <si>
    <t>María Susana Hernández</t>
  </si>
  <si>
    <t>José Luis Aldana</t>
  </si>
  <si>
    <t>Benito Barragán</t>
  </si>
  <si>
    <r>
      <t xml:space="preserve">Las personas trabajadoras que tengan más de un año de servicios disfrutarán de un periodo anual de vacaciones pagadas, que en ningún caso podrá ser inferior a </t>
    </r>
    <r>
      <rPr>
        <b/>
        <sz val="11"/>
        <color rgb="FF0070C0"/>
        <rFont val="Calibri"/>
        <family val="2"/>
        <scheme val="minor"/>
      </rPr>
      <t>doce</t>
    </r>
    <r>
      <rPr>
        <sz val="11"/>
        <color theme="1"/>
        <rFont val="Calibri"/>
        <family val="2"/>
        <scheme val="minor"/>
      </rPr>
      <t xml:space="preserve"> días laborables, y que aumentará en dos días laborables, hasta llegar a </t>
    </r>
    <r>
      <rPr>
        <b/>
        <sz val="11"/>
        <color rgb="FF0070C0"/>
        <rFont val="Calibri"/>
        <family val="2"/>
        <scheme val="minor"/>
      </rPr>
      <t>veinte</t>
    </r>
    <r>
      <rPr>
        <sz val="11"/>
        <color theme="1"/>
        <rFont val="Calibri"/>
        <family val="2"/>
        <scheme val="minor"/>
      </rPr>
      <t xml:space="preserve">, por cada año subsecuente de servicios.
A partir del </t>
    </r>
    <r>
      <rPr>
        <b/>
        <sz val="11"/>
        <color rgb="FF0070C0"/>
        <rFont val="Calibri"/>
        <family val="2"/>
        <scheme val="minor"/>
      </rPr>
      <t>sexto</t>
    </r>
    <r>
      <rPr>
        <sz val="11"/>
        <color theme="1"/>
        <rFont val="Calibri"/>
        <family val="2"/>
        <scheme val="minor"/>
      </rPr>
      <t xml:space="preserve"> año, el periodo de vacaciones aumentará en dos días por cada cinco de servicios.</t>
    </r>
  </si>
  <si>
    <r>
      <t xml:space="preserve">Del total del periodo que le corresponda conforme a lo previsto en el artículo 76 de esta Ley, la persona trabajadora disfrutará de </t>
    </r>
    <r>
      <rPr>
        <b/>
        <sz val="11"/>
        <color rgb="FF0070C0"/>
        <rFont val="Calibri"/>
        <family val="2"/>
        <scheme val="minor"/>
      </rPr>
      <t>doce días</t>
    </r>
    <r>
      <rPr>
        <sz val="11"/>
        <color theme="1"/>
        <rFont val="Calibri"/>
        <family val="2"/>
        <scheme val="minor"/>
      </rPr>
      <t xml:space="preserve"> de vacaciones continuos, por lo menos. Dicho periodo, a potestad de la persona trabajadora </t>
    </r>
    <r>
      <rPr>
        <b/>
        <sz val="11"/>
        <color rgb="FF0070C0"/>
        <rFont val="Calibri"/>
        <family val="2"/>
        <scheme val="minor"/>
      </rPr>
      <t>podrá ser distribuido en la forma y tiempo que así lo requiera.</t>
    </r>
  </si>
  <si>
    <t>Empleado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</si>
</sst>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0000_-;\-* #,##0.000000_-;_-* &quot;-&quot;??_-;_-@_-"/>
    <numFmt numFmtId="165" formatCode="0.00000"/>
    <numFmt numFmtId="166" formatCode="_-* #,##0_-;\-* #,##0_-;_-* &quot;-&quot;??_-;_-@_-"/>
    <numFmt numFmtId="167" formatCode="_-* #,##0.00000_-;\-* #,##0.00000_-;_-* &quot;-&quot;??_-;_-@_-"/>
    <numFmt numFmtId="168" formatCode="0.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5E5E5E"/>
      <name val="Open Sans"/>
      <family val="2"/>
    </font>
    <font>
      <b/>
      <sz val="9"/>
      <color rgb="FF0070C0"/>
      <name val="Open Sans"/>
      <family val="2"/>
    </font>
    <font>
      <sz val="8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b/>
      <sz val="14"/>
      <color theme="2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14" fontId="0" fillId="0" borderId="0" xfId="0" applyNumberFormat="1"/>
    <xf numFmtId="14" fontId="0" fillId="4" borderId="1" xfId="0" applyNumberFormat="1" applyFill="1" applyBorder="1"/>
    <xf numFmtId="165" fontId="0" fillId="0" borderId="0" xfId="0" applyNumberFormat="1"/>
    <xf numFmtId="10" fontId="0" fillId="0" borderId="0" xfId="2" applyNumberFormat="1" applyFont="1"/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justify" vertical="top"/>
    </xf>
    <xf numFmtId="0" fontId="0" fillId="5" borderId="1" xfId="0" applyFill="1" applyBorder="1" applyAlignment="1">
      <alignment horizontal="justify"/>
    </xf>
    <xf numFmtId="0" fontId="0" fillId="0" borderId="1" xfId="0" applyBorder="1" applyAlignment="1">
      <alignment horizontal="justify" vertical="top" wrapText="1"/>
    </xf>
    <xf numFmtId="0" fontId="0" fillId="4" borderId="1" xfId="0" applyFill="1" applyBorder="1"/>
    <xf numFmtId="0" fontId="0" fillId="7" borderId="1" xfId="0" applyFill="1" applyBorder="1" applyAlignment="1">
      <alignment horizontal="justify"/>
    </xf>
    <xf numFmtId="14" fontId="0" fillId="0" borderId="0" xfId="1" applyNumberFormat="1" applyFont="1"/>
    <xf numFmtId="0" fontId="5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justify" vertical="top" wrapText="1"/>
    </xf>
    <xf numFmtId="0" fontId="0" fillId="0" borderId="0" xfId="0" applyProtection="1"/>
    <xf numFmtId="0" fontId="12" fillId="0" borderId="0" xfId="0" applyFont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justify"/>
    </xf>
    <xf numFmtId="0" fontId="0" fillId="0" borderId="0" xfId="0" applyAlignment="1" applyProtection="1">
      <alignment horizontal="left" vertical="center" indent="2"/>
    </xf>
    <xf numFmtId="0" fontId="3" fillId="0" borderId="0" xfId="0" applyFont="1" applyAlignment="1" applyProtection="1">
      <alignment horizontal="left"/>
    </xf>
    <xf numFmtId="0" fontId="0" fillId="2" borderId="3" xfId="0" applyFill="1" applyBorder="1" applyAlignment="1" applyProtection="1">
      <alignment horizontal="center"/>
    </xf>
    <xf numFmtId="0" fontId="0" fillId="2" borderId="3" xfId="0" applyFill="1" applyBorder="1" applyProtection="1"/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top" wrapText="1"/>
    </xf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164" fontId="0" fillId="0" borderId="0" xfId="1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7" fillId="2" borderId="2" xfId="0" applyFont="1" applyFill="1" applyBorder="1" applyAlignment="1" applyProtection="1">
      <alignment horizontal="center"/>
    </xf>
    <xf numFmtId="0" fontId="7" fillId="0" borderId="0" xfId="0" applyFont="1" applyProtection="1"/>
    <xf numFmtId="164" fontId="7" fillId="2" borderId="2" xfId="1" applyNumberFormat="1" applyFont="1" applyFill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164" fontId="9" fillId="0" borderId="2" xfId="1" applyNumberFormat="1" applyFont="1" applyFill="1" applyBorder="1" applyAlignment="1" applyProtection="1">
      <alignment horizontal="center" vertical="center"/>
    </xf>
    <xf numFmtId="164" fontId="8" fillId="0" borderId="2" xfId="1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43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8" borderId="16" xfId="0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left" vertical="top" wrapText="1"/>
    </xf>
    <xf numFmtId="0" fontId="0" fillId="0" borderId="7" xfId="1" applyNumberFormat="1" applyFont="1" applyFill="1" applyBorder="1" applyAlignment="1" applyProtection="1">
      <alignment horizontal="center" vertical="top"/>
    </xf>
    <xf numFmtId="0" fontId="0" fillId="0" borderId="11" xfId="0" applyBorder="1" applyAlignment="1" applyProtection="1">
      <alignment horizontal="center" vertical="top"/>
    </xf>
    <xf numFmtId="168" fontId="0" fillId="0" borderId="7" xfId="0" applyNumberFormat="1" applyBorder="1" applyAlignment="1" applyProtection="1">
      <alignment horizontal="center" vertical="top"/>
    </xf>
    <xf numFmtId="0" fontId="0" fillId="0" borderId="7" xfId="0" applyBorder="1" applyAlignment="1" applyProtection="1">
      <alignment horizontal="center" vertical="top"/>
    </xf>
    <xf numFmtId="0" fontId="2" fillId="0" borderId="8" xfId="0" applyFont="1" applyBorder="1" applyAlignment="1" applyProtection="1">
      <alignment horizontal="left" vertical="top" wrapText="1"/>
    </xf>
    <xf numFmtId="168" fontId="2" fillId="0" borderId="9" xfId="0" applyNumberFormat="1" applyFont="1" applyBorder="1" applyAlignment="1" applyProtection="1">
      <alignment horizontal="center" vertical="top"/>
    </xf>
    <xf numFmtId="168" fontId="2" fillId="0" borderId="13" xfId="0" applyNumberFormat="1" applyFont="1" applyBorder="1" applyAlignment="1" applyProtection="1">
      <alignment horizontal="center" vertical="top"/>
    </xf>
    <xf numFmtId="0" fontId="11" fillId="0" borderId="0" xfId="0" applyFont="1" applyProtection="1"/>
    <xf numFmtId="0" fontId="0" fillId="5" borderId="3" xfId="0" applyFill="1" applyBorder="1" applyAlignment="1" applyProtection="1">
      <alignment horizontal="justify"/>
    </xf>
    <xf numFmtId="0" fontId="0" fillId="7" borderId="3" xfId="0" applyFill="1" applyBorder="1" applyAlignment="1" applyProtection="1">
      <alignment horizontal="justify"/>
    </xf>
    <xf numFmtId="0" fontId="0" fillId="8" borderId="21" xfId="0" applyFill="1" applyBorder="1" applyAlignment="1" applyProtection="1">
      <alignment horizontal="justify"/>
    </xf>
    <xf numFmtId="0" fontId="2" fillId="8" borderId="21" xfId="0" applyFont="1" applyFill="1" applyBorder="1" applyAlignment="1" applyProtection="1">
      <alignment horizontal="justify"/>
    </xf>
    <xf numFmtId="0" fontId="0" fillId="3" borderId="21" xfId="0" applyFill="1" applyBorder="1" applyAlignment="1" applyProtection="1">
      <alignment horizontal="justify"/>
    </xf>
    <xf numFmtId="0" fontId="2" fillId="3" borderId="21" xfId="0" applyFont="1" applyFill="1" applyBorder="1" applyAlignment="1" applyProtection="1">
      <alignment horizontal="justify"/>
    </xf>
    <xf numFmtId="0" fontId="2" fillId="9" borderId="3" xfId="0" applyFont="1" applyFill="1" applyBorder="1" applyAlignment="1" applyProtection="1">
      <alignment horizontal="justify"/>
    </xf>
    <xf numFmtId="0" fontId="2" fillId="7" borderId="3" xfId="0" applyFont="1" applyFill="1" applyBorder="1" applyAlignment="1" applyProtection="1">
      <alignment horizontal="justify"/>
    </xf>
    <xf numFmtId="0" fontId="2" fillId="2" borderId="3" xfId="0" applyFont="1" applyFill="1" applyBorder="1" applyAlignment="1" applyProtection="1">
      <alignment horizontal="justify"/>
    </xf>
    <xf numFmtId="166" fontId="0" fillId="0" borderId="20" xfId="1" applyNumberFormat="1" applyFont="1" applyBorder="1" applyProtection="1"/>
    <xf numFmtId="166" fontId="0" fillId="0" borderId="20" xfId="0" applyNumberFormat="1" applyBorder="1" applyProtection="1"/>
    <xf numFmtId="43" fontId="2" fillId="0" borderId="20" xfId="0" applyNumberFormat="1" applyFont="1" applyBorder="1" applyProtection="1"/>
    <xf numFmtId="10" fontId="0" fillId="0" borderId="20" xfId="0" applyNumberFormat="1" applyBorder="1" applyProtection="1"/>
    <xf numFmtId="43" fontId="0" fillId="0" borderId="20" xfId="0" applyNumberFormat="1" applyBorder="1" applyProtection="1"/>
    <xf numFmtId="9" fontId="0" fillId="0" borderId="20" xfId="0" applyNumberFormat="1" applyBorder="1" applyProtection="1"/>
    <xf numFmtId="167" fontId="2" fillId="7" borderId="20" xfId="0" applyNumberFormat="1" applyFont="1" applyFill="1" applyBorder="1" applyProtection="1"/>
    <xf numFmtId="0" fontId="0" fillId="0" borderId="0" xfId="0" applyAlignment="1" applyProtection="1">
      <alignment horizontal="justify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right"/>
      <protection locked="0"/>
    </xf>
    <xf numFmtId="14" fontId="0" fillId="4" borderId="20" xfId="0" applyNumberFormat="1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0" borderId="2" xfId="0" applyBorder="1" applyAlignment="1" applyProtection="1">
      <alignment horizontal="justify"/>
    </xf>
    <xf numFmtId="14" fontId="0" fillId="0" borderId="2" xfId="0" applyNumberFormat="1" applyBorder="1" applyProtection="1"/>
    <xf numFmtId="0" fontId="0" fillId="2" borderId="2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/>
    </xf>
    <xf numFmtId="14" fontId="0" fillId="4" borderId="2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wrapText="1"/>
    </xf>
    <xf numFmtId="14" fontId="0" fillId="0" borderId="22" xfId="0" applyNumberFormat="1" applyBorder="1" applyAlignment="1" applyProtection="1">
      <alignment horizontal="center"/>
    </xf>
    <xf numFmtId="43" fontId="0" fillId="0" borderId="0" xfId="1" applyFont="1" applyProtection="1"/>
    <xf numFmtId="43" fontId="0" fillId="2" borderId="3" xfId="1" applyFont="1" applyFill="1" applyBorder="1" applyAlignment="1" applyProtection="1">
      <alignment horizontal="justify"/>
    </xf>
    <xf numFmtId="43" fontId="0" fillId="4" borderId="20" xfId="1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3" fillId="0" borderId="0" xfId="0" applyFont="1" applyProtection="1"/>
    <xf numFmtId="0" fontId="12" fillId="0" borderId="0" xfId="0" applyFont="1" applyAlignment="1" applyProtection="1">
      <alignment horizontal="left"/>
    </xf>
    <xf numFmtId="0" fontId="0" fillId="7" borderId="1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2" fillId="2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0" fillId="7" borderId="17" xfId="0" applyFill="1" applyBorder="1" applyAlignment="1" applyProtection="1">
      <alignment horizontal="center" vertical="center" wrapText="1"/>
    </xf>
    <xf numFmtId="0" fontId="0" fillId="7" borderId="18" xfId="0" applyFill="1" applyBorder="1" applyAlignment="1" applyProtection="1">
      <alignment horizontal="center" vertical="center" wrapText="1"/>
    </xf>
    <xf numFmtId="0" fontId="0" fillId="7" borderId="19" xfId="0" applyFill="1" applyBorder="1" applyAlignment="1" applyProtection="1">
      <alignment horizontal="center" vertical="center" wrapText="1"/>
    </xf>
    <xf numFmtId="0" fontId="0" fillId="8" borderId="2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2"/>
  <sheetViews>
    <sheetView showGridLines="0" workbookViewId="0">
      <selection activeCell="B2" sqref="B2:C2"/>
    </sheetView>
  </sheetViews>
  <sheetFormatPr baseColWidth="10" defaultColWidth="10.83203125" defaultRowHeight="15" x14ac:dyDescent="0.2"/>
  <cols>
    <col min="1" max="1" width="2" style="17" customWidth="1"/>
    <col min="2" max="2" width="14.33203125" style="17" customWidth="1"/>
    <col min="3" max="3" width="114.1640625" style="17" customWidth="1"/>
    <col min="4" max="16384" width="10.83203125" style="17"/>
  </cols>
  <sheetData>
    <row r="2" spans="2:3" ht="19" x14ac:dyDescent="0.25">
      <c r="B2" s="91" t="s">
        <v>121</v>
      </c>
      <c r="C2" s="91"/>
    </row>
    <row r="3" spans="2:3" ht="15" customHeight="1" x14ac:dyDescent="0.25">
      <c r="B3" s="18"/>
      <c r="C3" s="18"/>
    </row>
    <row r="4" spans="2:3" ht="32" x14ac:dyDescent="0.2">
      <c r="B4" s="19" t="s">
        <v>118</v>
      </c>
      <c r="C4" s="20" t="s">
        <v>123</v>
      </c>
    </row>
    <row r="5" spans="2:3" x14ac:dyDescent="0.2">
      <c r="B5" s="19"/>
      <c r="C5" s="20"/>
    </row>
    <row r="6" spans="2:3" ht="32" x14ac:dyDescent="0.2">
      <c r="B6" s="19" t="s">
        <v>119</v>
      </c>
      <c r="C6" s="20" t="s">
        <v>124</v>
      </c>
    </row>
    <row r="7" spans="2:3" x14ac:dyDescent="0.2">
      <c r="B7" s="19"/>
      <c r="C7" s="20"/>
    </row>
    <row r="9" spans="2:3" x14ac:dyDescent="0.2">
      <c r="B9" s="17" t="s">
        <v>120</v>
      </c>
    </row>
    <row r="10" spans="2:3" x14ac:dyDescent="0.2">
      <c r="B10" s="21" t="s">
        <v>142</v>
      </c>
    </row>
    <row r="11" spans="2:3" x14ac:dyDescent="0.2">
      <c r="B11" s="21" t="s">
        <v>143</v>
      </c>
    </row>
    <row r="12" spans="2:3" x14ac:dyDescent="0.2">
      <c r="B12" s="21" t="s">
        <v>144</v>
      </c>
    </row>
  </sheetData>
  <sheetProtection algorithmName="SHA-512" hashValue="x22wr0PbRvLXEWtUFocU3G1iBKOh87TrVN5CWmjsRzL9zRlDhjpBTTb+J9t4R3x8tfB2AEycWADiBGXpz7HDkg==" saltValue="3SoNvbs7yw6mKsCYmf0yiw==" spinCount="100000" sheet="1" objects="1" scenarios="1"/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9"/>
  <sheetViews>
    <sheetView showGridLines="0" zoomScale="90" zoomScaleNormal="90" workbookViewId="0">
      <selection activeCell="D6" sqref="D6"/>
    </sheetView>
  </sheetViews>
  <sheetFormatPr baseColWidth="10" defaultColWidth="10.83203125" defaultRowHeight="15" x14ac:dyDescent="0.2"/>
  <cols>
    <col min="1" max="1" width="4" style="17" customWidth="1"/>
    <col min="2" max="2" width="12.5" style="17" customWidth="1"/>
    <col min="3" max="3" width="58.5" style="17" customWidth="1"/>
    <col min="4" max="4" width="73.1640625" style="17" customWidth="1"/>
    <col min="5" max="16384" width="10.83203125" style="17"/>
  </cols>
  <sheetData>
    <row r="2" spans="2:4" ht="19" x14ac:dyDescent="0.25">
      <c r="B2" s="22" t="s">
        <v>17</v>
      </c>
    </row>
    <row r="4" spans="2:4" x14ac:dyDescent="0.2">
      <c r="B4" s="23" t="s">
        <v>18</v>
      </c>
      <c r="C4" s="24" t="s">
        <v>8</v>
      </c>
      <c r="D4" s="24" t="s">
        <v>9</v>
      </c>
    </row>
    <row r="5" spans="2:4" ht="129" customHeight="1" x14ac:dyDescent="0.2">
      <c r="B5" s="25" t="s">
        <v>10</v>
      </c>
      <c r="C5" s="26" t="s">
        <v>21</v>
      </c>
      <c r="D5" s="26" t="s">
        <v>145</v>
      </c>
    </row>
    <row r="6" spans="2:4" ht="112.5" customHeight="1" x14ac:dyDescent="0.2">
      <c r="B6" s="25" t="s">
        <v>11</v>
      </c>
      <c r="C6" s="26" t="s">
        <v>88</v>
      </c>
      <c r="D6" s="26" t="s">
        <v>146</v>
      </c>
    </row>
    <row r="8" spans="2:4" x14ac:dyDescent="0.2">
      <c r="D8" s="27"/>
    </row>
    <row r="9" spans="2:4" x14ac:dyDescent="0.2">
      <c r="D9" s="27"/>
    </row>
  </sheetData>
  <sheetProtection algorithmName="SHA-512" hashValue="K5FK5j/Ar0gb3fnWdjORDd3zXdr13nZ5Y22aNaCV6nPl8gnBZS0kLjT5lnZxlSD9h/l5nMb+nI9b9nv2xNSjrw==" saltValue="eJCi9eh215a222X9IHDXdw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P50"/>
  <sheetViews>
    <sheetView showGridLines="0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"/>
    </sheetView>
  </sheetViews>
  <sheetFormatPr baseColWidth="10" defaultRowHeight="15" x14ac:dyDescent="0.2"/>
  <cols>
    <col min="1" max="1" width="2.5" style="17" customWidth="1"/>
    <col min="2" max="2" width="7.83203125" style="28" customWidth="1"/>
    <col min="3" max="5" width="10.83203125" style="28"/>
    <col min="6" max="6" width="13.5" style="28" customWidth="1"/>
    <col min="7" max="7" width="2.1640625" style="17" customWidth="1"/>
    <col min="8" max="8" width="7.6640625" style="28" customWidth="1"/>
    <col min="9" max="9" width="13.5" style="28" bestFit="1" customWidth="1"/>
    <col min="10" max="11" width="10.83203125" style="28"/>
    <col min="12" max="12" width="13.5" style="29" customWidth="1"/>
    <col min="13" max="13" width="10.83203125" style="39"/>
    <col min="14" max="14" width="11.5" style="39" bestFit="1" customWidth="1"/>
    <col min="15" max="224" width="10.83203125" style="39"/>
  </cols>
  <sheetData>
    <row r="2" spans="2:17" ht="19" x14ac:dyDescent="0.25">
      <c r="B2" s="22" t="s">
        <v>6</v>
      </c>
    </row>
    <row r="4" spans="2:17" x14ac:dyDescent="0.2">
      <c r="B4" s="30" t="s">
        <v>22</v>
      </c>
      <c r="H4" s="30" t="s">
        <v>23</v>
      </c>
    </row>
    <row r="5" spans="2:17" x14ac:dyDescent="0.2">
      <c r="B5" s="31" t="s">
        <v>0</v>
      </c>
      <c r="C5" s="31" t="s">
        <v>1</v>
      </c>
      <c r="D5" s="31" t="s">
        <v>30</v>
      </c>
      <c r="E5" s="31" t="s">
        <v>3</v>
      </c>
      <c r="F5" s="31" t="s">
        <v>4</v>
      </c>
      <c r="G5" s="32"/>
      <c r="H5" s="31" t="s">
        <v>7</v>
      </c>
      <c r="I5" s="31" t="s">
        <v>5</v>
      </c>
      <c r="J5" s="31" t="s">
        <v>2</v>
      </c>
      <c r="K5" s="31" t="s">
        <v>3</v>
      </c>
      <c r="L5" s="33" t="s">
        <v>4</v>
      </c>
    </row>
    <row r="6" spans="2:17" x14ac:dyDescent="0.2">
      <c r="B6" s="34">
        <v>1</v>
      </c>
      <c r="C6" s="74">
        <v>6</v>
      </c>
      <c r="D6" s="74">
        <v>25</v>
      </c>
      <c r="E6" s="74">
        <v>15</v>
      </c>
      <c r="F6" s="35">
        <v>1.0452049999999999</v>
      </c>
      <c r="G6" s="36"/>
      <c r="H6" s="34">
        <v>1</v>
      </c>
      <c r="I6" s="74">
        <v>12</v>
      </c>
      <c r="J6" s="74">
        <v>25</v>
      </c>
      <c r="K6" s="74">
        <v>15</v>
      </c>
      <c r="L6" s="37">
        <f>(((K6+(I6*(J6/100)))/365)+1)</f>
        <v>1.0493150684931507</v>
      </c>
    </row>
    <row r="7" spans="2:17" x14ac:dyDescent="0.2">
      <c r="B7" s="34">
        <v>2</v>
      </c>
      <c r="C7" s="74">
        <v>8</v>
      </c>
      <c r="D7" s="74">
        <v>25</v>
      </c>
      <c r="E7" s="74">
        <v>15</v>
      </c>
      <c r="F7" s="34">
        <v>1.046575</v>
      </c>
      <c r="G7" s="36"/>
      <c r="H7" s="34">
        <v>2</v>
      </c>
      <c r="I7" s="74">
        <v>14</v>
      </c>
      <c r="J7" s="74">
        <v>25</v>
      </c>
      <c r="K7" s="74">
        <v>15</v>
      </c>
      <c r="L7" s="38">
        <f>(((K7+(I7*(J7/100)))/365)+1)</f>
        <v>1.0506849315068494</v>
      </c>
      <c r="Q7" s="40"/>
    </row>
    <row r="8" spans="2:17" x14ac:dyDescent="0.2">
      <c r="B8" s="34">
        <v>3</v>
      </c>
      <c r="C8" s="74">
        <v>10</v>
      </c>
      <c r="D8" s="74">
        <v>25</v>
      </c>
      <c r="E8" s="74">
        <v>15</v>
      </c>
      <c r="F8" s="34">
        <v>1.0479449999999999</v>
      </c>
      <c r="G8" s="36"/>
      <c r="H8" s="34">
        <v>3</v>
      </c>
      <c r="I8" s="74">
        <v>16</v>
      </c>
      <c r="J8" s="74">
        <v>25</v>
      </c>
      <c r="K8" s="74">
        <v>15</v>
      </c>
      <c r="L8" s="38">
        <f>(((K8+(I8*(J8/100)))/365)+1)</f>
        <v>1.0520547945205478</v>
      </c>
    </row>
    <row r="9" spans="2:17" x14ac:dyDescent="0.2">
      <c r="B9" s="34">
        <v>4</v>
      </c>
      <c r="C9" s="74">
        <v>12</v>
      </c>
      <c r="D9" s="74">
        <v>25</v>
      </c>
      <c r="E9" s="74">
        <v>15</v>
      </c>
      <c r="F9" s="34">
        <v>1.049315</v>
      </c>
      <c r="G9" s="36"/>
      <c r="H9" s="34">
        <v>4</v>
      </c>
      <c r="I9" s="74">
        <v>18</v>
      </c>
      <c r="J9" s="74">
        <v>25</v>
      </c>
      <c r="K9" s="74">
        <v>15</v>
      </c>
      <c r="L9" s="38">
        <f>(((K9+(I9*(J9/100)))/365)+1)</f>
        <v>1.0534246575342465</v>
      </c>
    </row>
    <row r="10" spans="2:17" x14ac:dyDescent="0.2">
      <c r="B10" s="34">
        <v>5</v>
      </c>
      <c r="C10" s="74">
        <v>14</v>
      </c>
      <c r="D10" s="74">
        <v>25</v>
      </c>
      <c r="E10" s="74">
        <v>15</v>
      </c>
      <c r="F10" s="34">
        <v>1.0506850000000001</v>
      </c>
      <c r="G10" s="36"/>
      <c r="H10" s="34">
        <v>5</v>
      </c>
      <c r="I10" s="74">
        <v>20</v>
      </c>
      <c r="J10" s="74">
        <v>25</v>
      </c>
      <c r="K10" s="74">
        <v>15</v>
      </c>
      <c r="L10" s="38">
        <f>(((K10+(I10*(J10/100)))/365)+1)</f>
        <v>1.0547945205479452</v>
      </c>
    </row>
    <row r="11" spans="2:17" x14ac:dyDescent="0.2">
      <c r="B11" s="34">
        <v>6</v>
      </c>
      <c r="C11" s="74">
        <v>14</v>
      </c>
      <c r="D11" s="74">
        <v>25</v>
      </c>
      <c r="E11" s="74">
        <v>15</v>
      </c>
      <c r="F11" s="34">
        <v>1.0506850000000001</v>
      </c>
      <c r="G11" s="36"/>
      <c r="H11" s="34">
        <v>6</v>
      </c>
      <c r="I11" s="74">
        <v>22</v>
      </c>
      <c r="J11" s="74">
        <v>25</v>
      </c>
      <c r="K11" s="74">
        <v>15</v>
      </c>
      <c r="L11" s="38">
        <f t="shared" ref="L11:L50" si="0">(((K11+(I11*(J11/100)))/365)+1)</f>
        <v>1.0561643835616439</v>
      </c>
    </row>
    <row r="12" spans="2:17" x14ac:dyDescent="0.2">
      <c r="B12" s="34">
        <v>7</v>
      </c>
      <c r="C12" s="74">
        <v>14</v>
      </c>
      <c r="D12" s="74">
        <v>25</v>
      </c>
      <c r="E12" s="74">
        <v>15</v>
      </c>
      <c r="F12" s="34">
        <v>1.0506850000000001</v>
      </c>
      <c r="G12" s="36"/>
      <c r="H12" s="34">
        <v>7</v>
      </c>
      <c r="I12" s="74">
        <v>22</v>
      </c>
      <c r="J12" s="74">
        <v>25</v>
      </c>
      <c r="K12" s="74">
        <v>15</v>
      </c>
      <c r="L12" s="38">
        <f t="shared" si="0"/>
        <v>1.0561643835616439</v>
      </c>
    </row>
    <row r="13" spans="2:17" x14ac:dyDescent="0.2">
      <c r="B13" s="34">
        <v>8</v>
      </c>
      <c r="C13" s="74">
        <v>14</v>
      </c>
      <c r="D13" s="74">
        <v>25</v>
      </c>
      <c r="E13" s="74">
        <v>15</v>
      </c>
      <c r="F13" s="34">
        <v>1.0506850000000001</v>
      </c>
      <c r="G13" s="36"/>
      <c r="H13" s="34">
        <v>8</v>
      </c>
      <c r="I13" s="74">
        <v>22</v>
      </c>
      <c r="J13" s="74">
        <v>25</v>
      </c>
      <c r="K13" s="74">
        <v>15</v>
      </c>
      <c r="L13" s="38">
        <f t="shared" si="0"/>
        <v>1.0561643835616439</v>
      </c>
    </row>
    <row r="14" spans="2:17" x14ac:dyDescent="0.2">
      <c r="B14" s="34">
        <v>9</v>
      </c>
      <c r="C14" s="74">
        <v>14</v>
      </c>
      <c r="D14" s="74">
        <v>25</v>
      </c>
      <c r="E14" s="74">
        <v>15</v>
      </c>
      <c r="F14" s="34">
        <v>1.0506850000000001</v>
      </c>
      <c r="G14" s="36"/>
      <c r="H14" s="34">
        <v>9</v>
      </c>
      <c r="I14" s="74">
        <v>22</v>
      </c>
      <c r="J14" s="74">
        <v>25</v>
      </c>
      <c r="K14" s="74">
        <v>15</v>
      </c>
      <c r="L14" s="38">
        <f t="shared" si="0"/>
        <v>1.0561643835616439</v>
      </c>
    </row>
    <row r="15" spans="2:17" x14ac:dyDescent="0.2">
      <c r="B15" s="34">
        <v>10</v>
      </c>
      <c r="C15" s="74">
        <v>16</v>
      </c>
      <c r="D15" s="74">
        <v>25</v>
      </c>
      <c r="E15" s="74">
        <v>15</v>
      </c>
      <c r="F15" s="34">
        <v>1.052055</v>
      </c>
      <c r="G15" s="36"/>
      <c r="H15" s="34">
        <v>10</v>
      </c>
      <c r="I15" s="74">
        <v>22</v>
      </c>
      <c r="J15" s="74">
        <v>25</v>
      </c>
      <c r="K15" s="74">
        <v>15</v>
      </c>
      <c r="L15" s="38">
        <f t="shared" si="0"/>
        <v>1.0561643835616439</v>
      </c>
    </row>
    <row r="16" spans="2:17" x14ac:dyDescent="0.2">
      <c r="B16" s="34">
        <v>11</v>
      </c>
      <c r="C16" s="74">
        <v>16</v>
      </c>
      <c r="D16" s="74">
        <v>25</v>
      </c>
      <c r="E16" s="74">
        <v>15</v>
      </c>
      <c r="F16" s="34">
        <v>1.052055</v>
      </c>
      <c r="G16" s="36"/>
      <c r="H16" s="34">
        <v>11</v>
      </c>
      <c r="I16" s="74">
        <v>24</v>
      </c>
      <c r="J16" s="74">
        <v>25</v>
      </c>
      <c r="K16" s="74">
        <v>15</v>
      </c>
      <c r="L16" s="38">
        <f t="shared" si="0"/>
        <v>1.0575342465753426</v>
      </c>
      <c r="O16" s="41"/>
    </row>
    <row r="17" spans="2:12" x14ac:dyDescent="0.2">
      <c r="B17" s="34">
        <v>12</v>
      </c>
      <c r="C17" s="74">
        <v>16</v>
      </c>
      <c r="D17" s="74">
        <v>25</v>
      </c>
      <c r="E17" s="74">
        <v>15</v>
      </c>
      <c r="F17" s="34">
        <v>1.052055</v>
      </c>
      <c r="G17" s="36"/>
      <c r="H17" s="34">
        <v>12</v>
      </c>
      <c r="I17" s="74">
        <v>24</v>
      </c>
      <c r="J17" s="74">
        <v>25</v>
      </c>
      <c r="K17" s="74">
        <v>15</v>
      </c>
      <c r="L17" s="38">
        <f t="shared" si="0"/>
        <v>1.0575342465753426</v>
      </c>
    </row>
    <row r="18" spans="2:12" x14ac:dyDescent="0.2">
      <c r="B18" s="34">
        <v>13</v>
      </c>
      <c r="C18" s="74">
        <v>16</v>
      </c>
      <c r="D18" s="74">
        <v>25</v>
      </c>
      <c r="E18" s="74">
        <v>15</v>
      </c>
      <c r="F18" s="34">
        <v>1.052055</v>
      </c>
      <c r="G18" s="36"/>
      <c r="H18" s="34">
        <v>13</v>
      </c>
      <c r="I18" s="74">
        <v>24</v>
      </c>
      <c r="J18" s="74">
        <v>25</v>
      </c>
      <c r="K18" s="74">
        <v>15</v>
      </c>
      <c r="L18" s="38">
        <f t="shared" si="0"/>
        <v>1.0575342465753426</v>
      </c>
    </row>
    <row r="19" spans="2:12" x14ac:dyDescent="0.2">
      <c r="B19" s="34">
        <v>14</v>
      </c>
      <c r="C19" s="74">
        <v>16</v>
      </c>
      <c r="D19" s="74">
        <v>25</v>
      </c>
      <c r="E19" s="74">
        <v>15</v>
      </c>
      <c r="F19" s="34">
        <v>1.052055</v>
      </c>
      <c r="G19" s="36"/>
      <c r="H19" s="34">
        <v>14</v>
      </c>
      <c r="I19" s="74">
        <v>24</v>
      </c>
      <c r="J19" s="74">
        <v>25</v>
      </c>
      <c r="K19" s="74">
        <v>15</v>
      </c>
      <c r="L19" s="38">
        <f t="shared" si="0"/>
        <v>1.0575342465753426</v>
      </c>
    </row>
    <row r="20" spans="2:12" x14ac:dyDescent="0.2">
      <c r="B20" s="34">
        <v>15</v>
      </c>
      <c r="C20" s="74">
        <v>18</v>
      </c>
      <c r="D20" s="74">
        <v>25</v>
      </c>
      <c r="E20" s="74">
        <v>15</v>
      </c>
      <c r="F20" s="34">
        <v>1.0534250000000001</v>
      </c>
      <c r="G20" s="36"/>
      <c r="H20" s="34">
        <v>15</v>
      </c>
      <c r="I20" s="74">
        <v>24</v>
      </c>
      <c r="J20" s="74">
        <v>25</v>
      </c>
      <c r="K20" s="74">
        <v>15</v>
      </c>
      <c r="L20" s="38">
        <f t="shared" si="0"/>
        <v>1.0575342465753426</v>
      </c>
    </row>
    <row r="21" spans="2:12" x14ac:dyDescent="0.2">
      <c r="B21" s="34">
        <v>16</v>
      </c>
      <c r="C21" s="74">
        <v>18</v>
      </c>
      <c r="D21" s="74">
        <v>25</v>
      </c>
      <c r="E21" s="74">
        <v>15</v>
      </c>
      <c r="F21" s="34">
        <v>1.0534250000000001</v>
      </c>
      <c r="G21" s="36"/>
      <c r="H21" s="34">
        <v>16</v>
      </c>
      <c r="I21" s="74">
        <v>26</v>
      </c>
      <c r="J21" s="74">
        <v>25</v>
      </c>
      <c r="K21" s="74">
        <v>15</v>
      </c>
      <c r="L21" s="38">
        <f t="shared" si="0"/>
        <v>1.058904109589041</v>
      </c>
    </row>
    <row r="22" spans="2:12" x14ac:dyDescent="0.2">
      <c r="B22" s="34">
        <v>17</v>
      </c>
      <c r="C22" s="74">
        <v>18</v>
      </c>
      <c r="D22" s="74">
        <v>25</v>
      </c>
      <c r="E22" s="74">
        <v>15</v>
      </c>
      <c r="F22" s="34">
        <v>1.0534250000000001</v>
      </c>
      <c r="G22" s="36"/>
      <c r="H22" s="34">
        <v>17</v>
      </c>
      <c r="I22" s="74">
        <v>26</v>
      </c>
      <c r="J22" s="74">
        <v>25</v>
      </c>
      <c r="K22" s="74">
        <v>15</v>
      </c>
      <c r="L22" s="38">
        <f t="shared" si="0"/>
        <v>1.058904109589041</v>
      </c>
    </row>
    <row r="23" spans="2:12" x14ac:dyDescent="0.2">
      <c r="B23" s="34">
        <v>18</v>
      </c>
      <c r="C23" s="74">
        <v>18</v>
      </c>
      <c r="D23" s="74">
        <v>25</v>
      </c>
      <c r="E23" s="74">
        <v>15</v>
      </c>
      <c r="F23" s="34">
        <v>1.0534250000000001</v>
      </c>
      <c r="G23" s="36"/>
      <c r="H23" s="34">
        <v>18</v>
      </c>
      <c r="I23" s="74">
        <v>26</v>
      </c>
      <c r="J23" s="74">
        <v>25</v>
      </c>
      <c r="K23" s="74">
        <v>15</v>
      </c>
      <c r="L23" s="38">
        <f t="shared" si="0"/>
        <v>1.058904109589041</v>
      </c>
    </row>
    <row r="24" spans="2:12" x14ac:dyDescent="0.2">
      <c r="B24" s="34">
        <v>19</v>
      </c>
      <c r="C24" s="74">
        <v>18</v>
      </c>
      <c r="D24" s="74">
        <v>25</v>
      </c>
      <c r="E24" s="74">
        <v>15</v>
      </c>
      <c r="F24" s="34">
        <v>1.0534250000000001</v>
      </c>
      <c r="G24" s="36"/>
      <c r="H24" s="34">
        <v>19</v>
      </c>
      <c r="I24" s="74">
        <v>26</v>
      </c>
      <c r="J24" s="74">
        <v>25</v>
      </c>
      <c r="K24" s="74">
        <v>15</v>
      </c>
      <c r="L24" s="38">
        <f t="shared" si="0"/>
        <v>1.058904109589041</v>
      </c>
    </row>
    <row r="25" spans="2:12" x14ac:dyDescent="0.2">
      <c r="B25" s="34">
        <v>20</v>
      </c>
      <c r="C25" s="74">
        <v>20</v>
      </c>
      <c r="D25" s="74">
        <v>25</v>
      </c>
      <c r="E25" s="74">
        <v>15</v>
      </c>
      <c r="F25" s="34">
        <v>1.0547949999999999</v>
      </c>
      <c r="G25" s="36"/>
      <c r="H25" s="34">
        <v>20</v>
      </c>
      <c r="I25" s="74">
        <v>26</v>
      </c>
      <c r="J25" s="74">
        <v>25</v>
      </c>
      <c r="K25" s="74">
        <v>15</v>
      </c>
      <c r="L25" s="38">
        <f t="shared" si="0"/>
        <v>1.058904109589041</v>
      </c>
    </row>
    <row r="26" spans="2:12" x14ac:dyDescent="0.2">
      <c r="B26" s="34">
        <v>21</v>
      </c>
      <c r="C26" s="74">
        <v>20</v>
      </c>
      <c r="D26" s="74">
        <v>25</v>
      </c>
      <c r="E26" s="74">
        <v>15</v>
      </c>
      <c r="F26" s="34">
        <v>1.0547949999999999</v>
      </c>
      <c r="G26" s="36"/>
      <c r="H26" s="34">
        <v>21</v>
      </c>
      <c r="I26" s="74">
        <v>28</v>
      </c>
      <c r="J26" s="74">
        <v>25</v>
      </c>
      <c r="K26" s="74">
        <v>15</v>
      </c>
      <c r="L26" s="38">
        <f t="shared" si="0"/>
        <v>1.0602739726027397</v>
      </c>
    </row>
    <row r="27" spans="2:12" x14ac:dyDescent="0.2">
      <c r="B27" s="34">
        <v>22</v>
      </c>
      <c r="C27" s="74">
        <v>20</v>
      </c>
      <c r="D27" s="74">
        <v>25</v>
      </c>
      <c r="E27" s="74">
        <v>15</v>
      </c>
      <c r="F27" s="34">
        <v>1.0547949999999999</v>
      </c>
      <c r="G27" s="36"/>
      <c r="H27" s="34">
        <v>22</v>
      </c>
      <c r="I27" s="74">
        <v>28</v>
      </c>
      <c r="J27" s="74">
        <v>25</v>
      </c>
      <c r="K27" s="74">
        <v>15</v>
      </c>
      <c r="L27" s="38">
        <f t="shared" si="0"/>
        <v>1.0602739726027397</v>
      </c>
    </row>
    <row r="28" spans="2:12" x14ac:dyDescent="0.2">
      <c r="B28" s="34">
        <v>23</v>
      </c>
      <c r="C28" s="74">
        <v>20</v>
      </c>
      <c r="D28" s="74">
        <v>25</v>
      </c>
      <c r="E28" s="74">
        <v>15</v>
      </c>
      <c r="F28" s="34">
        <v>1.0547949999999999</v>
      </c>
      <c r="G28" s="36"/>
      <c r="H28" s="34">
        <v>23</v>
      </c>
      <c r="I28" s="74">
        <v>28</v>
      </c>
      <c r="J28" s="74">
        <v>25</v>
      </c>
      <c r="K28" s="74">
        <v>15</v>
      </c>
      <c r="L28" s="38">
        <f t="shared" si="0"/>
        <v>1.0602739726027397</v>
      </c>
    </row>
    <row r="29" spans="2:12" x14ac:dyDescent="0.2">
      <c r="B29" s="34">
        <v>24</v>
      </c>
      <c r="C29" s="74">
        <v>20</v>
      </c>
      <c r="D29" s="74">
        <v>25</v>
      </c>
      <c r="E29" s="74">
        <v>15</v>
      </c>
      <c r="F29" s="34">
        <v>1.0547949999999999</v>
      </c>
      <c r="G29" s="36"/>
      <c r="H29" s="34">
        <v>24</v>
      </c>
      <c r="I29" s="74">
        <v>28</v>
      </c>
      <c r="J29" s="74">
        <v>25</v>
      </c>
      <c r="K29" s="74">
        <v>15</v>
      </c>
      <c r="L29" s="38">
        <f t="shared" si="0"/>
        <v>1.0602739726027397</v>
      </c>
    </row>
    <row r="30" spans="2:12" x14ac:dyDescent="0.2">
      <c r="B30" s="34">
        <v>25</v>
      </c>
      <c r="C30" s="74">
        <v>22</v>
      </c>
      <c r="D30" s="74">
        <v>25</v>
      </c>
      <c r="E30" s="74">
        <v>15</v>
      </c>
      <c r="F30" s="34">
        <v>1.0561640000000001</v>
      </c>
      <c r="G30" s="36"/>
      <c r="H30" s="34">
        <v>25</v>
      </c>
      <c r="I30" s="74">
        <v>28</v>
      </c>
      <c r="J30" s="74">
        <v>25</v>
      </c>
      <c r="K30" s="74">
        <v>15</v>
      </c>
      <c r="L30" s="38">
        <f t="shared" si="0"/>
        <v>1.0602739726027397</v>
      </c>
    </row>
    <row r="31" spans="2:12" x14ac:dyDescent="0.2">
      <c r="B31" s="34">
        <v>26</v>
      </c>
      <c r="C31" s="74">
        <v>22</v>
      </c>
      <c r="D31" s="74">
        <v>25</v>
      </c>
      <c r="E31" s="74">
        <v>15</v>
      </c>
      <c r="F31" s="34">
        <v>1.0561640000000001</v>
      </c>
      <c r="G31" s="36"/>
      <c r="H31" s="34">
        <v>26</v>
      </c>
      <c r="I31" s="74">
        <v>30</v>
      </c>
      <c r="J31" s="74">
        <v>25</v>
      </c>
      <c r="K31" s="74">
        <v>15</v>
      </c>
      <c r="L31" s="38">
        <f t="shared" si="0"/>
        <v>1.0616438356164384</v>
      </c>
    </row>
    <row r="32" spans="2:12" x14ac:dyDescent="0.2">
      <c r="B32" s="34">
        <v>27</v>
      </c>
      <c r="C32" s="74">
        <v>22</v>
      </c>
      <c r="D32" s="74">
        <v>25</v>
      </c>
      <c r="E32" s="74">
        <v>15</v>
      </c>
      <c r="F32" s="34">
        <v>1.0561640000000001</v>
      </c>
      <c r="G32" s="36"/>
      <c r="H32" s="34">
        <v>27</v>
      </c>
      <c r="I32" s="74">
        <v>30</v>
      </c>
      <c r="J32" s="74">
        <v>25</v>
      </c>
      <c r="K32" s="74">
        <v>15</v>
      </c>
      <c r="L32" s="38">
        <f t="shared" si="0"/>
        <v>1.0616438356164384</v>
      </c>
    </row>
    <row r="33" spans="2:12" x14ac:dyDescent="0.2">
      <c r="B33" s="34">
        <v>28</v>
      </c>
      <c r="C33" s="74">
        <v>22</v>
      </c>
      <c r="D33" s="74">
        <v>25</v>
      </c>
      <c r="E33" s="74">
        <v>15</v>
      </c>
      <c r="F33" s="34">
        <v>1.0561640000000001</v>
      </c>
      <c r="G33" s="36"/>
      <c r="H33" s="34">
        <v>28</v>
      </c>
      <c r="I33" s="74">
        <v>30</v>
      </c>
      <c r="J33" s="74">
        <v>25</v>
      </c>
      <c r="K33" s="74">
        <v>15</v>
      </c>
      <c r="L33" s="38">
        <f t="shared" si="0"/>
        <v>1.0616438356164384</v>
      </c>
    </row>
    <row r="34" spans="2:12" x14ac:dyDescent="0.2">
      <c r="B34" s="34">
        <v>29</v>
      </c>
      <c r="C34" s="74">
        <v>22</v>
      </c>
      <c r="D34" s="74">
        <v>25</v>
      </c>
      <c r="E34" s="74">
        <v>15</v>
      </c>
      <c r="F34" s="34">
        <v>1.0561640000000001</v>
      </c>
      <c r="G34" s="36"/>
      <c r="H34" s="34">
        <v>29</v>
      </c>
      <c r="I34" s="74">
        <v>30</v>
      </c>
      <c r="J34" s="74">
        <v>25</v>
      </c>
      <c r="K34" s="74">
        <v>15</v>
      </c>
      <c r="L34" s="38">
        <f t="shared" si="0"/>
        <v>1.0616438356164384</v>
      </c>
    </row>
    <row r="35" spans="2:12" x14ac:dyDescent="0.2">
      <c r="B35" s="34">
        <v>30</v>
      </c>
      <c r="C35" s="74">
        <v>24</v>
      </c>
      <c r="D35" s="74">
        <v>25</v>
      </c>
      <c r="E35" s="74">
        <v>15</v>
      </c>
      <c r="F35" s="34">
        <v>1.057534</v>
      </c>
      <c r="G35" s="36"/>
      <c r="H35" s="34">
        <v>30</v>
      </c>
      <c r="I35" s="74">
        <v>30</v>
      </c>
      <c r="J35" s="74">
        <v>25</v>
      </c>
      <c r="K35" s="74">
        <v>15</v>
      </c>
      <c r="L35" s="38">
        <f t="shared" si="0"/>
        <v>1.0616438356164384</v>
      </c>
    </row>
    <row r="36" spans="2:12" x14ac:dyDescent="0.2">
      <c r="B36" s="34">
        <v>31</v>
      </c>
      <c r="C36" s="74">
        <v>24</v>
      </c>
      <c r="D36" s="74">
        <v>25</v>
      </c>
      <c r="E36" s="74">
        <v>15</v>
      </c>
      <c r="F36" s="34">
        <v>1.057534</v>
      </c>
      <c r="G36" s="36"/>
      <c r="H36" s="34">
        <v>31</v>
      </c>
      <c r="I36" s="74">
        <v>32</v>
      </c>
      <c r="J36" s="74">
        <v>25</v>
      </c>
      <c r="K36" s="74">
        <v>15</v>
      </c>
      <c r="L36" s="38">
        <f t="shared" si="0"/>
        <v>1.0630136986301371</v>
      </c>
    </row>
    <row r="37" spans="2:12" x14ac:dyDescent="0.2">
      <c r="B37" s="34">
        <v>32</v>
      </c>
      <c r="C37" s="74">
        <v>24</v>
      </c>
      <c r="D37" s="74">
        <v>25</v>
      </c>
      <c r="E37" s="74">
        <v>15</v>
      </c>
      <c r="F37" s="34">
        <v>1.057534</v>
      </c>
      <c r="G37" s="36"/>
      <c r="H37" s="34">
        <v>32</v>
      </c>
      <c r="I37" s="74">
        <v>32</v>
      </c>
      <c r="J37" s="74">
        <v>25</v>
      </c>
      <c r="K37" s="74">
        <v>15</v>
      </c>
      <c r="L37" s="38">
        <f t="shared" si="0"/>
        <v>1.0630136986301371</v>
      </c>
    </row>
    <row r="38" spans="2:12" x14ac:dyDescent="0.2">
      <c r="B38" s="34">
        <v>33</v>
      </c>
      <c r="C38" s="74">
        <v>24</v>
      </c>
      <c r="D38" s="74">
        <v>25</v>
      </c>
      <c r="E38" s="74">
        <v>15</v>
      </c>
      <c r="F38" s="34">
        <v>1.057534</v>
      </c>
      <c r="G38" s="36"/>
      <c r="H38" s="34">
        <v>33</v>
      </c>
      <c r="I38" s="74">
        <v>32</v>
      </c>
      <c r="J38" s="74">
        <v>25</v>
      </c>
      <c r="K38" s="74">
        <v>15</v>
      </c>
      <c r="L38" s="38">
        <f t="shared" si="0"/>
        <v>1.0630136986301371</v>
      </c>
    </row>
    <row r="39" spans="2:12" x14ac:dyDescent="0.2">
      <c r="B39" s="34">
        <v>34</v>
      </c>
      <c r="C39" s="74">
        <v>24</v>
      </c>
      <c r="D39" s="74">
        <v>25</v>
      </c>
      <c r="E39" s="74">
        <v>15</v>
      </c>
      <c r="F39" s="34">
        <v>1.057534</v>
      </c>
      <c r="G39" s="36"/>
      <c r="H39" s="34">
        <v>34</v>
      </c>
      <c r="I39" s="74">
        <v>32</v>
      </c>
      <c r="J39" s="74">
        <v>25</v>
      </c>
      <c r="K39" s="74">
        <v>15</v>
      </c>
      <c r="L39" s="38">
        <f t="shared" si="0"/>
        <v>1.0630136986301371</v>
      </c>
    </row>
    <row r="40" spans="2:12" x14ac:dyDescent="0.2">
      <c r="B40" s="34">
        <v>35</v>
      </c>
      <c r="C40" s="74">
        <v>26</v>
      </c>
      <c r="D40" s="74">
        <v>25</v>
      </c>
      <c r="E40" s="74">
        <v>15</v>
      </c>
      <c r="F40" s="34">
        <v>1.0589040000000001</v>
      </c>
      <c r="G40" s="36"/>
      <c r="H40" s="34">
        <v>35</v>
      </c>
      <c r="I40" s="74">
        <v>32</v>
      </c>
      <c r="J40" s="74">
        <v>25</v>
      </c>
      <c r="K40" s="74">
        <v>15</v>
      </c>
      <c r="L40" s="38">
        <f t="shared" si="0"/>
        <v>1.0630136986301371</v>
      </c>
    </row>
    <row r="41" spans="2:12" x14ac:dyDescent="0.2">
      <c r="B41" s="34">
        <v>36</v>
      </c>
      <c r="C41" s="74">
        <v>26</v>
      </c>
      <c r="D41" s="74">
        <v>25</v>
      </c>
      <c r="E41" s="74">
        <v>15</v>
      </c>
      <c r="F41" s="34">
        <v>1.0589040000000001</v>
      </c>
      <c r="G41" s="36"/>
      <c r="H41" s="34">
        <v>36</v>
      </c>
      <c r="I41" s="74">
        <v>34</v>
      </c>
      <c r="J41" s="74">
        <v>25</v>
      </c>
      <c r="K41" s="74">
        <v>15</v>
      </c>
      <c r="L41" s="38">
        <f t="shared" si="0"/>
        <v>1.0643835616438355</v>
      </c>
    </row>
    <row r="42" spans="2:12" x14ac:dyDescent="0.2">
      <c r="B42" s="34">
        <v>37</v>
      </c>
      <c r="C42" s="74">
        <v>26</v>
      </c>
      <c r="D42" s="74">
        <v>25</v>
      </c>
      <c r="E42" s="74">
        <v>15</v>
      </c>
      <c r="F42" s="34">
        <v>1.0589040000000001</v>
      </c>
      <c r="G42" s="36"/>
      <c r="H42" s="34">
        <v>37</v>
      </c>
      <c r="I42" s="74">
        <v>34</v>
      </c>
      <c r="J42" s="74">
        <v>25</v>
      </c>
      <c r="K42" s="74">
        <v>15</v>
      </c>
      <c r="L42" s="38">
        <f t="shared" si="0"/>
        <v>1.0643835616438355</v>
      </c>
    </row>
    <row r="43" spans="2:12" x14ac:dyDescent="0.2">
      <c r="B43" s="34">
        <v>38</v>
      </c>
      <c r="C43" s="74">
        <v>26</v>
      </c>
      <c r="D43" s="74">
        <v>25</v>
      </c>
      <c r="E43" s="74">
        <v>15</v>
      </c>
      <c r="F43" s="34">
        <v>1.0589040000000001</v>
      </c>
      <c r="G43" s="36"/>
      <c r="H43" s="34">
        <v>38</v>
      </c>
      <c r="I43" s="74">
        <v>34</v>
      </c>
      <c r="J43" s="74">
        <v>25</v>
      </c>
      <c r="K43" s="74">
        <v>15</v>
      </c>
      <c r="L43" s="38">
        <f t="shared" si="0"/>
        <v>1.0643835616438355</v>
      </c>
    </row>
    <row r="44" spans="2:12" x14ac:dyDescent="0.2">
      <c r="B44" s="34">
        <v>39</v>
      </c>
      <c r="C44" s="74">
        <v>26</v>
      </c>
      <c r="D44" s="74">
        <v>25</v>
      </c>
      <c r="E44" s="74">
        <v>15</v>
      </c>
      <c r="F44" s="34">
        <v>1.0589040000000001</v>
      </c>
      <c r="G44" s="36"/>
      <c r="H44" s="34">
        <v>39</v>
      </c>
      <c r="I44" s="74">
        <v>34</v>
      </c>
      <c r="J44" s="74">
        <v>25</v>
      </c>
      <c r="K44" s="74">
        <v>15</v>
      </c>
      <c r="L44" s="38">
        <f t="shared" si="0"/>
        <v>1.0643835616438355</v>
      </c>
    </row>
    <row r="45" spans="2:12" x14ac:dyDescent="0.2">
      <c r="B45" s="34">
        <v>40</v>
      </c>
      <c r="C45" s="74">
        <v>28</v>
      </c>
      <c r="D45" s="74">
        <v>25</v>
      </c>
      <c r="E45" s="74">
        <v>15</v>
      </c>
      <c r="F45" s="34">
        <v>1.0602739999999999</v>
      </c>
      <c r="G45" s="36"/>
      <c r="H45" s="34">
        <v>40</v>
      </c>
      <c r="I45" s="74">
        <v>34</v>
      </c>
      <c r="J45" s="74">
        <v>25</v>
      </c>
      <c r="K45" s="74">
        <v>15</v>
      </c>
      <c r="L45" s="38">
        <f t="shared" si="0"/>
        <v>1.0643835616438355</v>
      </c>
    </row>
    <row r="46" spans="2:12" x14ac:dyDescent="0.2">
      <c r="B46" s="34">
        <v>41</v>
      </c>
      <c r="C46" s="74">
        <v>28</v>
      </c>
      <c r="D46" s="74">
        <v>25</v>
      </c>
      <c r="E46" s="74">
        <v>15</v>
      </c>
      <c r="F46" s="34">
        <v>1.0602739999999999</v>
      </c>
      <c r="G46" s="36"/>
      <c r="H46" s="34">
        <v>41</v>
      </c>
      <c r="I46" s="74">
        <v>36</v>
      </c>
      <c r="J46" s="74">
        <v>25</v>
      </c>
      <c r="K46" s="74">
        <v>15</v>
      </c>
      <c r="L46" s="38">
        <f t="shared" si="0"/>
        <v>1.0657534246575342</v>
      </c>
    </row>
    <row r="47" spans="2:12" x14ac:dyDescent="0.2">
      <c r="B47" s="34">
        <v>42</v>
      </c>
      <c r="C47" s="74">
        <v>28</v>
      </c>
      <c r="D47" s="74">
        <v>25</v>
      </c>
      <c r="E47" s="74">
        <v>15</v>
      </c>
      <c r="F47" s="34">
        <v>1.0602739999999999</v>
      </c>
      <c r="G47" s="36"/>
      <c r="H47" s="34">
        <v>42</v>
      </c>
      <c r="I47" s="74">
        <v>36</v>
      </c>
      <c r="J47" s="74">
        <v>25</v>
      </c>
      <c r="K47" s="74">
        <v>15</v>
      </c>
      <c r="L47" s="38">
        <f t="shared" si="0"/>
        <v>1.0657534246575342</v>
      </c>
    </row>
    <row r="48" spans="2:12" x14ac:dyDescent="0.2">
      <c r="B48" s="34">
        <v>43</v>
      </c>
      <c r="C48" s="74">
        <v>28</v>
      </c>
      <c r="D48" s="74">
        <v>25</v>
      </c>
      <c r="E48" s="74">
        <v>15</v>
      </c>
      <c r="F48" s="34">
        <v>1.0602739999999999</v>
      </c>
      <c r="G48" s="36"/>
      <c r="H48" s="34">
        <v>43</v>
      </c>
      <c r="I48" s="74">
        <v>36</v>
      </c>
      <c r="J48" s="74">
        <v>25</v>
      </c>
      <c r="K48" s="74">
        <v>15</v>
      </c>
      <c r="L48" s="38">
        <f t="shared" si="0"/>
        <v>1.0657534246575342</v>
      </c>
    </row>
    <row r="49" spans="2:12" x14ac:dyDescent="0.2">
      <c r="B49" s="34">
        <v>44</v>
      </c>
      <c r="C49" s="74">
        <v>28</v>
      </c>
      <c r="D49" s="74">
        <v>25</v>
      </c>
      <c r="E49" s="74">
        <v>15</v>
      </c>
      <c r="F49" s="34">
        <v>1.0602739999999999</v>
      </c>
      <c r="G49" s="36"/>
      <c r="H49" s="34">
        <v>44</v>
      </c>
      <c r="I49" s="74">
        <v>36</v>
      </c>
      <c r="J49" s="74">
        <v>25</v>
      </c>
      <c r="K49" s="74">
        <v>15</v>
      </c>
      <c r="L49" s="38">
        <f t="shared" si="0"/>
        <v>1.0657534246575342</v>
      </c>
    </row>
    <row r="50" spans="2:12" x14ac:dyDescent="0.2">
      <c r="B50" s="34">
        <v>45</v>
      </c>
      <c r="C50" s="74">
        <v>30</v>
      </c>
      <c r="D50" s="74">
        <v>25</v>
      </c>
      <c r="E50" s="74">
        <v>15</v>
      </c>
      <c r="F50" s="34">
        <v>1.061644</v>
      </c>
      <c r="G50" s="32"/>
      <c r="H50" s="34">
        <v>45</v>
      </c>
      <c r="I50" s="74">
        <v>36</v>
      </c>
      <c r="J50" s="74">
        <v>25</v>
      </c>
      <c r="K50" s="74">
        <v>15</v>
      </c>
      <c r="L50" s="38">
        <f t="shared" si="0"/>
        <v>1.0657534246575342</v>
      </c>
    </row>
  </sheetData>
  <sheetProtection algorithmName="SHA-512" hashValue="XtK/0cbqa0OakzOgebzFSIiKgYVn5hSpjcpAHPhUwJzB4m4WTCIvRKjReZwNeQUsEJ3whdUKxzLtMjRBh7NzLg==" saltValue="GW22NdFsxO0VOXRPXSh96Q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19"/>
  <sheetViews>
    <sheetView showGridLines="0" zoomScale="70" zoomScaleNormal="70" workbookViewId="0">
      <pane xSplit="1" ySplit="11" topLeftCell="B17" activePane="bottomRight" state="frozen"/>
      <selection pane="topRight" activeCell="B1" sqref="B1"/>
      <selection pane="bottomLeft" activeCell="A12" sqref="A12"/>
      <selection pane="bottomRight" activeCell="A12" sqref="A12:XFD12"/>
    </sheetView>
  </sheetViews>
  <sheetFormatPr baseColWidth="10" defaultRowHeight="15" x14ac:dyDescent="0.2"/>
  <cols>
    <col min="1" max="1" width="1.1640625" customWidth="1"/>
    <col min="2" max="2" width="4.83203125" customWidth="1"/>
    <col min="3" max="3" width="24.1640625" customWidth="1"/>
    <col min="4" max="4" width="31.5" customWidth="1"/>
    <col min="5" max="5" width="17.1640625" customWidth="1"/>
    <col min="6" max="6" width="21.6640625" customWidth="1"/>
    <col min="7" max="7" width="19.5" customWidth="1"/>
    <col min="8" max="8" width="22.5" customWidth="1"/>
    <col min="9" max="9" width="80.6640625" customWidth="1"/>
    <col min="10" max="10" width="28.5" customWidth="1"/>
  </cols>
  <sheetData>
    <row r="2" spans="2:12" x14ac:dyDescent="0.2">
      <c r="B2" s="93" t="s">
        <v>31</v>
      </c>
      <c r="C2" s="94"/>
      <c r="D2" s="95"/>
      <c r="H2" s="3"/>
      <c r="I2" s="3"/>
    </row>
    <row r="3" spans="2:12" x14ac:dyDescent="0.2">
      <c r="B3" s="96" t="s">
        <v>32</v>
      </c>
      <c r="C3" s="96"/>
      <c r="D3" s="2">
        <v>43764</v>
      </c>
      <c r="E3" s="1"/>
      <c r="F3" s="1"/>
      <c r="G3" s="1"/>
      <c r="I3" s="1"/>
      <c r="J3" s="4"/>
      <c r="K3" s="1"/>
      <c r="L3" s="1"/>
    </row>
    <row r="4" spans="2:12" x14ac:dyDescent="0.2">
      <c r="B4" s="96" t="s">
        <v>52</v>
      </c>
      <c r="C4" s="96"/>
      <c r="D4" s="2" t="s">
        <v>41</v>
      </c>
      <c r="E4" s="1"/>
      <c r="F4" s="1"/>
      <c r="G4" s="1"/>
      <c r="I4" s="14"/>
      <c r="J4" s="14"/>
      <c r="K4" s="1"/>
      <c r="L4" s="1"/>
    </row>
    <row r="5" spans="2:12" x14ac:dyDescent="0.2">
      <c r="B5" s="96" t="s">
        <v>33</v>
      </c>
      <c r="C5" s="96"/>
      <c r="D5" s="12" t="s">
        <v>34</v>
      </c>
      <c r="I5" s="14"/>
      <c r="J5" s="1"/>
    </row>
    <row r="6" spans="2:12" x14ac:dyDescent="0.2">
      <c r="B6" s="96" t="s">
        <v>35</v>
      </c>
      <c r="C6" s="96"/>
      <c r="D6" s="12" t="s">
        <v>57</v>
      </c>
    </row>
    <row r="7" spans="2:12" x14ac:dyDescent="0.2">
      <c r="B7" s="8" t="s">
        <v>49</v>
      </c>
      <c r="C7" s="8"/>
      <c r="D7" s="2">
        <v>44860</v>
      </c>
    </row>
    <row r="8" spans="2:12" x14ac:dyDescent="0.2">
      <c r="B8" s="7" t="s">
        <v>50</v>
      </c>
      <c r="C8" s="8"/>
      <c r="D8" s="2">
        <v>45225</v>
      </c>
      <c r="E8" s="1"/>
    </row>
    <row r="9" spans="2:12" x14ac:dyDescent="0.2">
      <c r="B9" s="8" t="s">
        <v>51</v>
      </c>
      <c r="C9" s="8"/>
      <c r="D9" s="2">
        <v>44927</v>
      </c>
      <c r="E9" s="1"/>
      <c r="H9" s="1"/>
    </row>
    <row r="10" spans="2:12" x14ac:dyDescent="0.2">
      <c r="G10" s="92" t="s">
        <v>76</v>
      </c>
      <c r="H10" s="92"/>
    </row>
    <row r="11" spans="2:12" ht="16" x14ac:dyDescent="0.2">
      <c r="B11" s="5" t="s">
        <v>15</v>
      </c>
      <c r="C11" s="10" t="s">
        <v>16</v>
      </c>
      <c r="D11" s="10" t="s">
        <v>36</v>
      </c>
      <c r="E11" s="10" t="s">
        <v>27</v>
      </c>
      <c r="F11" s="10" t="s">
        <v>37</v>
      </c>
      <c r="G11" s="13" t="s">
        <v>74</v>
      </c>
      <c r="H11" s="13" t="s">
        <v>38</v>
      </c>
      <c r="I11" s="10" t="s">
        <v>56</v>
      </c>
      <c r="J11" s="10" t="s">
        <v>39</v>
      </c>
    </row>
    <row r="12" spans="2:12" ht="186.5" customHeight="1" x14ac:dyDescent="0.2">
      <c r="B12" s="6">
        <v>1</v>
      </c>
      <c r="C12" s="9" t="s">
        <v>12</v>
      </c>
      <c r="D12" s="9" t="s">
        <v>40</v>
      </c>
      <c r="E12" s="9" t="s">
        <v>54</v>
      </c>
      <c r="F12" s="9" t="s">
        <v>53</v>
      </c>
      <c r="G12" s="9" t="s">
        <v>53</v>
      </c>
      <c r="H12" s="15" t="s">
        <v>89</v>
      </c>
      <c r="I12" s="11" t="s">
        <v>71</v>
      </c>
      <c r="J12" s="11" t="s">
        <v>58</v>
      </c>
    </row>
    <row r="13" spans="2:12" ht="112" x14ac:dyDescent="0.2">
      <c r="B13" s="6">
        <v>2</v>
      </c>
      <c r="C13" s="9" t="s">
        <v>13</v>
      </c>
      <c r="D13" s="9" t="s">
        <v>59</v>
      </c>
      <c r="E13" s="9" t="s">
        <v>55</v>
      </c>
      <c r="F13" s="9" t="s">
        <v>60</v>
      </c>
      <c r="G13" s="9" t="s">
        <v>60</v>
      </c>
      <c r="H13" s="15" t="s">
        <v>42</v>
      </c>
      <c r="I13" s="11" t="s">
        <v>72</v>
      </c>
      <c r="J13" s="11" t="s">
        <v>62</v>
      </c>
    </row>
    <row r="14" spans="2:12" ht="192" x14ac:dyDescent="0.2">
      <c r="B14" s="6">
        <v>3</v>
      </c>
      <c r="C14" s="9" t="s">
        <v>13</v>
      </c>
      <c r="D14" s="9" t="s">
        <v>82</v>
      </c>
      <c r="E14" s="9" t="s">
        <v>64</v>
      </c>
      <c r="F14" s="9" t="s">
        <v>63</v>
      </c>
      <c r="G14" s="9" t="s">
        <v>63</v>
      </c>
      <c r="H14" s="15" t="s">
        <v>43</v>
      </c>
      <c r="I14" s="11" t="s">
        <v>81</v>
      </c>
      <c r="J14" s="11" t="s">
        <v>58</v>
      </c>
    </row>
    <row r="15" spans="2:12" ht="128" x14ac:dyDescent="0.2">
      <c r="B15" s="6">
        <v>4</v>
      </c>
      <c r="C15" s="9" t="s">
        <v>44</v>
      </c>
      <c r="D15" s="9" t="s">
        <v>46</v>
      </c>
      <c r="E15" s="9"/>
      <c r="F15" s="9" t="s">
        <v>60</v>
      </c>
      <c r="G15" s="9" t="s">
        <v>60</v>
      </c>
      <c r="H15" s="15" t="s">
        <v>65</v>
      </c>
      <c r="I15" s="11" t="s">
        <v>66</v>
      </c>
      <c r="J15" s="11" t="s">
        <v>62</v>
      </c>
    </row>
    <row r="16" spans="2:12" ht="128" x14ac:dyDescent="0.2">
      <c r="B16" s="6">
        <v>5</v>
      </c>
      <c r="C16" s="9" t="s">
        <v>14</v>
      </c>
      <c r="D16" s="9" t="s">
        <v>47</v>
      </c>
      <c r="E16" s="9"/>
      <c r="F16" s="9" t="s">
        <v>60</v>
      </c>
      <c r="G16" s="9" t="s">
        <v>60</v>
      </c>
      <c r="H16" s="15" t="s">
        <v>65</v>
      </c>
      <c r="I16" s="11" t="s">
        <v>67</v>
      </c>
      <c r="J16" s="11" t="s">
        <v>68</v>
      </c>
    </row>
    <row r="17" spans="2:10" ht="192" x14ac:dyDescent="0.2">
      <c r="B17" s="6">
        <v>6</v>
      </c>
      <c r="C17" s="9" t="s">
        <v>44</v>
      </c>
      <c r="D17" s="9" t="s">
        <v>45</v>
      </c>
      <c r="E17" s="9" t="s">
        <v>73</v>
      </c>
      <c r="F17" s="9" t="s">
        <v>69</v>
      </c>
      <c r="G17" s="9" t="s">
        <v>75</v>
      </c>
      <c r="H17" s="16" t="s">
        <v>90</v>
      </c>
      <c r="I17" s="11" t="s">
        <v>85</v>
      </c>
      <c r="J17" s="11" t="s">
        <v>58</v>
      </c>
    </row>
    <row r="18" spans="2:10" ht="192" x14ac:dyDescent="0.2">
      <c r="B18" s="6">
        <v>7</v>
      </c>
      <c r="C18" s="9" t="s">
        <v>44</v>
      </c>
      <c r="D18" s="9" t="s">
        <v>83</v>
      </c>
      <c r="E18" s="9" t="s">
        <v>73</v>
      </c>
      <c r="F18" s="9" t="s">
        <v>69</v>
      </c>
      <c r="G18" s="9" t="s">
        <v>75</v>
      </c>
      <c r="H18" s="16" t="s">
        <v>91</v>
      </c>
      <c r="I18" s="11" t="s">
        <v>86</v>
      </c>
      <c r="J18" s="11" t="s">
        <v>61</v>
      </c>
    </row>
    <row r="19" spans="2:10" ht="192" x14ac:dyDescent="0.2">
      <c r="B19" s="6">
        <v>8</v>
      </c>
      <c r="C19" s="9" t="s">
        <v>44</v>
      </c>
      <c r="D19" s="9" t="s">
        <v>84</v>
      </c>
      <c r="E19" s="9" t="s">
        <v>73</v>
      </c>
      <c r="F19" s="9" t="s">
        <v>69</v>
      </c>
      <c r="G19" s="9" t="s">
        <v>75</v>
      </c>
      <c r="H19" s="16" t="s">
        <v>91</v>
      </c>
      <c r="I19" s="11" t="s">
        <v>87</v>
      </c>
      <c r="J19" s="11" t="s">
        <v>70</v>
      </c>
    </row>
  </sheetData>
  <mergeCells count="6">
    <mergeCell ref="G10:H10"/>
    <mergeCell ref="B2:D2"/>
    <mergeCell ref="B3:C3"/>
    <mergeCell ref="B5:C5"/>
    <mergeCell ref="B6:C6"/>
    <mergeCell ref="B4:C4"/>
  </mergeCells>
  <phoneticPr fontId="10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F20"/>
  <sheetViews>
    <sheetView showGridLines="0" zoomScale="90" zoomScaleNormal="90" workbookViewId="0">
      <selection activeCell="D8" sqref="D8"/>
    </sheetView>
  </sheetViews>
  <sheetFormatPr baseColWidth="10" defaultColWidth="10.83203125" defaultRowHeight="15" x14ac:dyDescent="0.2"/>
  <cols>
    <col min="1" max="1" width="3" style="17" customWidth="1"/>
    <col min="2" max="2" width="21.5" style="45" customWidth="1"/>
    <col min="3" max="3" width="17.83203125" style="42" customWidth="1"/>
    <col min="4" max="4" width="20.5" style="17" customWidth="1"/>
    <col min="5" max="5" width="18.5" style="28" customWidth="1"/>
    <col min="6" max="6" width="11.83203125" style="28" customWidth="1"/>
    <col min="7" max="7" width="23.83203125" style="17" customWidth="1"/>
    <col min="8" max="8" width="10.83203125" style="39"/>
    <col min="9" max="9" width="18.83203125" style="39" bestFit="1" customWidth="1"/>
    <col min="10" max="10" width="13.83203125" style="39" bestFit="1" customWidth="1"/>
    <col min="11" max="110" width="10.83203125" style="39"/>
    <col min="111" max="16384" width="10.83203125" style="17"/>
  </cols>
  <sheetData>
    <row r="2" spans="2:7" ht="19" x14ac:dyDescent="0.25">
      <c r="B2" s="22" t="s">
        <v>93</v>
      </c>
    </row>
    <row r="3" spans="2:7" x14ac:dyDescent="0.2">
      <c r="B3" s="43"/>
    </row>
    <row r="4" spans="2:7" ht="16" x14ac:dyDescent="0.2">
      <c r="B4" s="84" t="s">
        <v>20</v>
      </c>
      <c r="C4" s="85">
        <v>44927</v>
      </c>
      <c r="E4" s="44"/>
    </row>
    <row r="5" spans="2:7" x14ac:dyDescent="0.2">
      <c r="C5" s="44"/>
    </row>
    <row r="6" spans="2:7" ht="32" x14ac:dyDescent="0.2">
      <c r="B6" s="80" t="s">
        <v>94</v>
      </c>
      <c r="C6" s="80" t="s">
        <v>92</v>
      </c>
      <c r="D6" s="81" t="s">
        <v>27</v>
      </c>
    </row>
    <row r="7" spans="2:7" x14ac:dyDescent="0.2">
      <c r="B7" s="82">
        <v>44744</v>
      </c>
      <c r="C7" s="82">
        <v>45108</v>
      </c>
      <c r="D7" s="83">
        <v>3</v>
      </c>
      <c r="G7" s="27"/>
    </row>
    <row r="8" spans="2:7" ht="16" thickBot="1" x14ac:dyDescent="0.25">
      <c r="B8" s="17"/>
      <c r="C8" s="17"/>
      <c r="G8" s="27"/>
    </row>
    <row r="9" spans="2:7" ht="29.5" customHeight="1" thickBot="1" x14ac:dyDescent="0.25">
      <c r="B9" s="99" t="s">
        <v>95</v>
      </c>
      <c r="C9" s="100"/>
      <c r="D9" s="100"/>
      <c r="E9" s="100"/>
      <c r="F9" s="101"/>
      <c r="G9" s="46" t="s">
        <v>96</v>
      </c>
    </row>
    <row r="10" spans="2:7" ht="16" thickBot="1" x14ac:dyDescent="0.25">
      <c r="B10" s="97" t="s">
        <v>24</v>
      </c>
      <c r="C10" s="98"/>
      <c r="D10" s="97" t="s">
        <v>25</v>
      </c>
      <c r="E10" s="98"/>
      <c r="F10" s="47" t="s">
        <v>26</v>
      </c>
      <c r="G10" s="47" t="s">
        <v>26</v>
      </c>
    </row>
    <row r="11" spans="2:7" ht="20" customHeight="1" x14ac:dyDescent="0.2">
      <c r="B11" s="48" t="s">
        <v>125</v>
      </c>
      <c r="C11" s="49">
        <f>($C$4-1)-(B7)+1</f>
        <v>183</v>
      </c>
      <c r="D11" s="48" t="s">
        <v>125</v>
      </c>
      <c r="E11" s="49">
        <f>(C7)-$C$4+1</f>
        <v>182</v>
      </c>
      <c r="F11" s="50">
        <f>C11+E11</f>
        <v>365</v>
      </c>
      <c r="G11" s="49">
        <f>C7-B7+1</f>
        <v>365</v>
      </c>
    </row>
    <row r="12" spans="2:7" ht="20" customHeight="1" x14ac:dyDescent="0.2">
      <c r="B12" s="48" t="s">
        <v>28</v>
      </c>
      <c r="C12" s="51">
        <f>+C11/365</f>
        <v>0.50136986301369868</v>
      </c>
      <c r="D12" s="48" t="s">
        <v>29</v>
      </c>
      <c r="E12" s="51">
        <f>+E11/365</f>
        <v>0.49863013698630138</v>
      </c>
      <c r="F12" s="50"/>
      <c r="G12" s="51">
        <f>G11/365</f>
        <v>1</v>
      </c>
    </row>
    <row r="13" spans="2:7" ht="26.25" customHeight="1" x14ac:dyDescent="0.2">
      <c r="B13" s="48" t="s">
        <v>126</v>
      </c>
      <c r="C13" s="52">
        <f>VLOOKUP(D7,Prestaciones_2022,2)</f>
        <v>10</v>
      </c>
      <c r="D13" s="48" t="s">
        <v>127</v>
      </c>
      <c r="E13" s="52">
        <f>VLOOKUP(D7,Prestaciones_2023,2)</f>
        <v>16</v>
      </c>
      <c r="F13" s="50"/>
      <c r="G13" s="52">
        <f>VLOOKUP(D7,Prestaciones_2023,2)</f>
        <v>16</v>
      </c>
    </row>
    <row r="14" spans="2:7" ht="20" customHeight="1" thickBot="1" x14ac:dyDescent="0.25">
      <c r="B14" s="53" t="s">
        <v>128</v>
      </c>
      <c r="C14" s="54">
        <f>+C13*C12</f>
        <v>5.0136986301369868</v>
      </c>
      <c r="D14" s="53" t="s">
        <v>129</v>
      </c>
      <c r="E14" s="54">
        <f>+E13*E12</f>
        <v>7.978082191780822</v>
      </c>
      <c r="F14" s="55">
        <f>+E14+C14</f>
        <v>12.991780821917809</v>
      </c>
      <c r="G14" s="54">
        <f>G13*G12</f>
        <v>16</v>
      </c>
    </row>
    <row r="15" spans="2:7" x14ac:dyDescent="0.2">
      <c r="B15" s="17"/>
      <c r="C15" s="17"/>
      <c r="E15" s="17"/>
    </row>
    <row r="16" spans="2:7" x14ac:dyDescent="0.2">
      <c r="B16" s="56" t="s">
        <v>97</v>
      </c>
      <c r="C16" s="17"/>
      <c r="E16" s="17"/>
    </row>
    <row r="17" spans="2:5" x14ac:dyDescent="0.2">
      <c r="B17" s="17"/>
      <c r="C17" s="17"/>
      <c r="E17" s="17"/>
    </row>
    <row r="18" spans="2:5" x14ac:dyDescent="0.2">
      <c r="B18" s="17"/>
      <c r="C18" s="17"/>
      <c r="E18" s="17"/>
    </row>
    <row r="19" spans="2:5" x14ac:dyDescent="0.2">
      <c r="B19" s="17"/>
      <c r="C19" s="17"/>
      <c r="E19" s="17"/>
    </row>
    <row r="20" spans="2:5" x14ac:dyDescent="0.2">
      <c r="B20" s="17"/>
      <c r="C20" s="17"/>
      <c r="E20" s="17"/>
    </row>
  </sheetData>
  <sheetProtection algorithmName="SHA-512" hashValue="9oEQpUjP8HqgX1GMK4Kjk5gW5iwG/jDZ/ojuVFQvpYgFBM8/k6FEoP6le5J1Psx5YXi6am4x7cQ0c1tnBXbQvA==" saltValue="ojZHpJJP4X/tdkhnvqln/Q==" spinCount="100000" sheet="1" objects="1" scenarios="1"/>
  <mergeCells count="3">
    <mergeCell ref="B10:C10"/>
    <mergeCell ref="D10:E10"/>
    <mergeCell ref="B9:F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FD105"/>
  <sheetViews>
    <sheetView showGridLines="0" tabSelected="1" topLeftCell="K1" zoomScale="90" zoomScaleNormal="90" workbookViewId="0">
      <selection activeCell="AA10" sqref="AA10"/>
    </sheetView>
  </sheetViews>
  <sheetFormatPr baseColWidth="10" defaultColWidth="10.83203125" defaultRowHeight="15" x14ac:dyDescent="0.2"/>
  <cols>
    <col min="1" max="1" width="2.6640625" style="17" customWidth="1"/>
    <col min="2" max="2" width="22.5" style="17" customWidth="1"/>
    <col min="3" max="3" width="11.5" style="17" customWidth="1"/>
    <col min="4" max="4" width="17.83203125" style="17" customWidth="1"/>
    <col min="5" max="5" width="19.1640625" style="17" customWidth="1"/>
    <col min="6" max="6" width="16" style="17" customWidth="1"/>
    <col min="7" max="7" width="16.83203125" style="17" customWidth="1"/>
    <col min="8" max="8" width="11.83203125" style="17" customWidth="1"/>
    <col min="9" max="9" width="11.33203125" style="17" customWidth="1"/>
    <col min="10" max="10" width="18.6640625" style="17" customWidth="1"/>
    <col min="11" max="12" width="10.83203125" style="17"/>
    <col min="13" max="13" width="15.5" style="17" customWidth="1"/>
    <col min="14" max="14" width="14.5" style="17" customWidth="1"/>
    <col min="15" max="15" width="14.33203125" style="17" customWidth="1"/>
    <col min="16" max="16" width="15.5" style="17" customWidth="1"/>
    <col min="17" max="18" width="10.83203125" style="17"/>
    <col min="19" max="19" width="13.5" style="17" customWidth="1"/>
    <col min="20" max="20" width="13.83203125" style="17" customWidth="1"/>
    <col min="21" max="24" width="10.83203125" style="17"/>
    <col min="25" max="25" width="10.83203125" style="86"/>
    <col min="26" max="26" width="13.83203125" style="17" customWidth="1"/>
    <col min="27" max="160" width="10.83203125" style="39"/>
    <col min="161" max="16384" width="10.83203125" style="17"/>
  </cols>
  <sheetData>
    <row r="2" spans="2:160" ht="19" x14ac:dyDescent="0.25">
      <c r="B2" s="90" t="s">
        <v>114</v>
      </c>
    </row>
    <row r="4" spans="2:160" ht="29.5" customHeight="1" x14ac:dyDescent="0.2">
      <c r="B4" s="78" t="s">
        <v>51</v>
      </c>
      <c r="C4" s="79">
        <v>44927</v>
      </c>
    </row>
    <row r="5" spans="2:160" x14ac:dyDescent="0.2">
      <c r="I5" s="102" t="s">
        <v>116</v>
      </c>
      <c r="J5" s="102"/>
      <c r="K5" s="102"/>
      <c r="L5" s="102"/>
      <c r="M5" s="102"/>
      <c r="N5" s="102"/>
      <c r="O5" s="103" t="s">
        <v>117</v>
      </c>
      <c r="P5" s="103"/>
      <c r="Q5" s="103"/>
      <c r="R5" s="103"/>
      <c r="S5" s="103"/>
      <c r="T5" s="103"/>
    </row>
    <row r="6" spans="2:160" s="20" customFormat="1" ht="32.5" customHeight="1" x14ac:dyDescent="0.2">
      <c r="B6" s="57" t="s">
        <v>98</v>
      </c>
      <c r="C6" s="57" t="s">
        <v>48</v>
      </c>
      <c r="D6" s="57" t="s">
        <v>130</v>
      </c>
      <c r="E6" s="57" t="s">
        <v>92</v>
      </c>
      <c r="F6" s="58" t="s">
        <v>131</v>
      </c>
      <c r="G6" s="58" t="s">
        <v>132</v>
      </c>
      <c r="H6" s="58" t="s">
        <v>133</v>
      </c>
      <c r="I6" s="59" t="s">
        <v>111</v>
      </c>
      <c r="J6" s="60" t="s">
        <v>113</v>
      </c>
      <c r="K6" s="59" t="s">
        <v>79</v>
      </c>
      <c r="L6" s="59" t="s">
        <v>134</v>
      </c>
      <c r="M6" s="59" t="s">
        <v>135</v>
      </c>
      <c r="N6" s="59" t="s">
        <v>80</v>
      </c>
      <c r="O6" s="61" t="s">
        <v>112</v>
      </c>
      <c r="P6" s="62" t="s">
        <v>115</v>
      </c>
      <c r="Q6" s="61" t="s">
        <v>78</v>
      </c>
      <c r="R6" s="61" t="s">
        <v>136</v>
      </c>
      <c r="S6" s="61" t="s">
        <v>137</v>
      </c>
      <c r="T6" s="61" t="s">
        <v>138</v>
      </c>
      <c r="U6" s="63" t="s">
        <v>139</v>
      </c>
      <c r="V6" s="63" t="s">
        <v>140</v>
      </c>
      <c r="W6" s="63" t="s">
        <v>141</v>
      </c>
      <c r="X6" s="64" t="s">
        <v>19</v>
      </c>
      <c r="Y6" s="87" t="s">
        <v>77</v>
      </c>
      <c r="Z6" s="65" t="s">
        <v>122</v>
      </c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</row>
    <row r="7" spans="2:160" x14ac:dyDescent="0.2">
      <c r="B7" s="77" t="s">
        <v>99</v>
      </c>
      <c r="C7" s="75">
        <v>1</v>
      </c>
      <c r="D7" s="76">
        <v>44745</v>
      </c>
      <c r="E7" s="76">
        <v>45109</v>
      </c>
      <c r="F7" s="66">
        <f t="shared" ref="F7:F17" si="0">IF(D7="","",($C$4-1)-D7+1)</f>
        <v>182</v>
      </c>
      <c r="G7" s="66">
        <f t="shared" ref="G7:G17" si="1">IF(D7="","",E7-$C$4+1)</f>
        <v>183</v>
      </c>
      <c r="H7" s="67">
        <f t="shared" ref="H7:H17" si="2">IF(D7="","",F7+G7)</f>
        <v>365</v>
      </c>
      <c r="I7" s="67">
        <f t="shared" ref="I7:I38" si="3">IF(D7="","",VLOOKUP(C7,Prestaciones_2022,2))</f>
        <v>6</v>
      </c>
      <c r="J7" s="68">
        <f t="shared" ref="J7:J17" si="4">IF(D7="","",(F7/365)*I7)</f>
        <v>2.9917808219178084</v>
      </c>
      <c r="K7" s="69">
        <f t="shared" ref="K7:K38" si="5">IF(D7="","",VLOOKUP(C7,Prestaciones_2022,3)/100)</f>
        <v>0.25</v>
      </c>
      <c r="L7" s="70">
        <f t="shared" ref="L7:L17" si="6">IF(D7="","",J7*K7)</f>
        <v>0.74794520547945209</v>
      </c>
      <c r="M7" s="70">
        <f t="shared" ref="M7:M38" si="7">IF(D7="","",VLOOKUP(C7,Prestaciones_2022,4))</f>
        <v>15</v>
      </c>
      <c r="N7" s="70">
        <f t="shared" ref="N7:N17" si="8">IF(D7="","",(F7/365)*M7)</f>
        <v>7.4794520547945202</v>
      </c>
      <c r="O7" s="67">
        <f t="shared" ref="O7:O38" si="9">IF(D7="","",VLOOKUP(C7,Prestaciones_2023,2))</f>
        <v>12</v>
      </c>
      <c r="P7" s="68">
        <f t="shared" ref="P7:P17" si="10">IF(D7="","",(G7/365)*O7)</f>
        <v>6.0164383561643842</v>
      </c>
      <c r="Q7" s="71">
        <f t="shared" ref="Q7:Q38" si="11">IF(D7="","",VLOOKUP(C7,Prestaciones_2023,3)/100)</f>
        <v>0.25</v>
      </c>
      <c r="R7" s="70">
        <f t="shared" ref="R7:R17" si="12">IF(D7="","",Q7*P7)</f>
        <v>1.504109589041096</v>
      </c>
      <c r="S7" s="70">
        <f t="shared" ref="S7:S38" si="13">IF(D7="","",VLOOKUP(C7,Prestaciones_2023,4))</f>
        <v>15</v>
      </c>
      <c r="T7" s="70">
        <f t="shared" ref="T7:T17" si="14">IF(D7="","",(G7/365)*S7)</f>
        <v>7.5205479452054806</v>
      </c>
      <c r="U7" s="68">
        <f t="shared" ref="U7:U17" si="15">IF(D7="","",J7+P7)</f>
        <v>9.008219178082193</v>
      </c>
      <c r="V7" s="68">
        <f t="shared" ref="V7:V17" si="16">IF(D7="","",L7+R7)</f>
        <v>2.2520547945205482</v>
      </c>
      <c r="W7" s="68">
        <f t="shared" ref="W7:W17" si="17">IF(D7="","",N7+T7)</f>
        <v>15</v>
      </c>
      <c r="X7" s="72">
        <f t="shared" ref="X7:X17" si="18">IF(D7="","",((((J7*K7)+N7)+((P7*Q7)+T7))/365)+1)</f>
        <v>1.0472659035466316</v>
      </c>
      <c r="Y7" s="88">
        <v>200</v>
      </c>
      <c r="Z7" s="68">
        <f t="shared" ref="Z7:Z17" si="19">IF(D7="","",X7*Y7)</f>
        <v>209.45318070932632</v>
      </c>
    </row>
    <row r="8" spans="2:160" x14ac:dyDescent="0.2">
      <c r="B8" s="89" t="s">
        <v>100</v>
      </c>
      <c r="C8" s="75">
        <v>2</v>
      </c>
      <c r="D8" s="76">
        <v>44745</v>
      </c>
      <c r="E8" s="76">
        <v>45109</v>
      </c>
      <c r="F8" s="66">
        <f t="shared" si="0"/>
        <v>182</v>
      </c>
      <c r="G8" s="66">
        <f t="shared" si="1"/>
        <v>183</v>
      </c>
      <c r="H8" s="67">
        <f t="shared" si="2"/>
        <v>365</v>
      </c>
      <c r="I8" s="67">
        <f t="shared" si="3"/>
        <v>8</v>
      </c>
      <c r="J8" s="68">
        <f t="shared" si="4"/>
        <v>3.989041095890411</v>
      </c>
      <c r="K8" s="69">
        <f t="shared" si="5"/>
        <v>0.25</v>
      </c>
      <c r="L8" s="70">
        <f t="shared" si="6"/>
        <v>0.99726027397260275</v>
      </c>
      <c r="M8" s="70">
        <f t="shared" si="7"/>
        <v>15</v>
      </c>
      <c r="N8" s="70">
        <f t="shared" si="8"/>
        <v>7.4794520547945202</v>
      </c>
      <c r="O8" s="67">
        <f t="shared" si="9"/>
        <v>14</v>
      </c>
      <c r="P8" s="68">
        <f t="shared" si="10"/>
        <v>7.0191780821917815</v>
      </c>
      <c r="Q8" s="71">
        <f t="shared" si="11"/>
        <v>0.25</v>
      </c>
      <c r="R8" s="70">
        <f t="shared" si="12"/>
        <v>1.7547945205479454</v>
      </c>
      <c r="S8" s="70">
        <f t="shared" si="13"/>
        <v>15</v>
      </c>
      <c r="T8" s="70">
        <f t="shared" si="14"/>
        <v>7.5205479452054806</v>
      </c>
      <c r="U8" s="68">
        <f t="shared" si="15"/>
        <v>11.008219178082193</v>
      </c>
      <c r="V8" s="68">
        <f t="shared" si="16"/>
        <v>2.7520547945205482</v>
      </c>
      <c r="W8" s="68">
        <f t="shared" si="17"/>
        <v>15</v>
      </c>
      <c r="X8" s="72">
        <f t="shared" si="18"/>
        <v>1.0486357665603303</v>
      </c>
      <c r="Y8" s="88">
        <v>200</v>
      </c>
      <c r="Z8" s="68">
        <f t="shared" si="19"/>
        <v>209.72715331206606</v>
      </c>
    </row>
    <row r="9" spans="2:160" x14ac:dyDescent="0.2">
      <c r="B9" s="89" t="s">
        <v>101</v>
      </c>
      <c r="C9" s="75">
        <v>3</v>
      </c>
      <c r="D9" s="76">
        <v>44745</v>
      </c>
      <c r="E9" s="76">
        <v>45109</v>
      </c>
      <c r="F9" s="66">
        <f t="shared" si="0"/>
        <v>182</v>
      </c>
      <c r="G9" s="66">
        <f t="shared" si="1"/>
        <v>183</v>
      </c>
      <c r="H9" s="67">
        <f t="shared" si="2"/>
        <v>365</v>
      </c>
      <c r="I9" s="67">
        <f t="shared" si="3"/>
        <v>10</v>
      </c>
      <c r="J9" s="68">
        <f t="shared" si="4"/>
        <v>4.9863013698630141</v>
      </c>
      <c r="K9" s="69">
        <f t="shared" si="5"/>
        <v>0.25</v>
      </c>
      <c r="L9" s="70">
        <f t="shared" si="6"/>
        <v>1.2465753424657535</v>
      </c>
      <c r="M9" s="70">
        <f t="shared" si="7"/>
        <v>15</v>
      </c>
      <c r="N9" s="70">
        <f t="shared" si="8"/>
        <v>7.4794520547945202</v>
      </c>
      <c r="O9" s="67">
        <f t="shared" si="9"/>
        <v>16</v>
      </c>
      <c r="P9" s="68">
        <f t="shared" si="10"/>
        <v>8.0219178082191789</v>
      </c>
      <c r="Q9" s="71">
        <f t="shared" si="11"/>
        <v>0.25</v>
      </c>
      <c r="R9" s="70">
        <f t="shared" si="12"/>
        <v>2.0054794520547947</v>
      </c>
      <c r="S9" s="70">
        <f t="shared" si="13"/>
        <v>15</v>
      </c>
      <c r="T9" s="70">
        <f t="shared" si="14"/>
        <v>7.5205479452054806</v>
      </c>
      <c r="U9" s="68">
        <f t="shared" si="15"/>
        <v>13.008219178082193</v>
      </c>
      <c r="V9" s="68">
        <f t="shared" si="16"/>
        <v>3.2520547945205482</v>
      </c>
      <c r="W9" s="68">
        <f t="shared" si="17"/>
        <v>15</v>
      </c>
      <c r="X9" s="72">
        <f t="shared" si="18"/>
        <v>1.050005629574029</v>
      </c>
      <c r="Y9" s="88">
        <v>200</v>
      </c>
      <c r="Z9" s="68">
        <f t="shared" si="19"/>
        <v>210.00112591480581</v>
      </c>
    </row>
    <row r="10" spans="2:160" x14ac:dyDescent="0.2">
      <c r="B10" s="89" t="s">
        <v>102</v>
      </c>
      <c r="C10" s="75">
        <v>4</v>
      </c>
      <c r="D10" s="76">
        <v>44745</v>
      </c>
      <c r="E10" s="76">
        <v>45109</v>
      </c>
      <c r="F10" s="66">
        <f t="shared" si="0"/>
        <v>182</v>
      </c>
      <c r="G10" s="66">
        <f t="shared" si="1"/>
        <v>183</v>
      </c>
      <c r="H10" s="67">
        <f t="shared" si="2"/>
        <v>365</v>
      </c>
      <c r="I10" s="67">
        <f t="shared" si="3"/>
        <v>12</v>
      </c>
      <c r="J10" s="68">
        <f t="shared" si="4"/>
        <v>5.9835616438356167</v>
      </c>
      <c r="K10" s="69">
        <f t="shared" si="5"/>
        <v>0.25</v>
      </c>
      <c r="L10" s="70">
        <f t="shared" si="6"/>
        <v>1.4958904109589042</v>
      </c>
      <c r="M10" s="70">
        <f t="shared" si="7"/>
        <v>15</v>
      </c>
      <c r="N10" s="70">
        <f t="shared" si="8"/>
        <v>7.4794520547945202</v>
      </c>
      <c r="O10" s="67">
        <f t="shared" si="9"/>
        <v>18</v>
      </c>
      <c r="P10" s="68">
        <f t="shared" si="10"/>
        <v>9.0246575342465754</v>
      </c>
      <c r="Q10" s="71">
        <f t="shared" si="11"/>
        <v>0.25</v>
      </c>
      <c r="R10" s="70">
        <f t="shared" si="12"/>
        <v>2.2561643835616438</v>
      </c>
      <c r="S10" s="70">
        <f t="shared" si="13"/>
        <v>15</v>
      </c>
      <c r="T10" s="70">
        <f t="shared" si="14"/>
        <v>7.5205479452054806</v>
      </c>
      <c r="U10" s="68">
        <f t="shared" si="15"/>
        <v>15.008219178082193</v>
      </c>
      <c r="V10" s="68">
        <f t="shared" si="16"/>
        <v>3.7520547945205482</v>
      </c>
      <c r="W10" s="68">
        <f t="shared" si="17"/>
        <v>15</v>
      </c>
      <c r="X10" s="72">
        <f t="shared" si="18"/>
        <v>1.0513754925877274</v>
      </c>
      <c r="Y10" s="88">
        <v>200</v>
      </c>
      <c r="Z10" s="68">
        <f t="shared" si="19"/>
        <v>210.2750985175455</v>
      </c>
    </row>
    <row r="11" spans="2:160" x14ac:dyDescent="0.2">
      <c r="B11" s="89" t="s">
        <v>103</v>
      </c>
      <c r="C11" s="75">
        <v>5</v>
      </c>
      <c r="D11" s="76">
        <v>44745</v>
      </c>
      <c r="E11" s="76">
        <v>45109</v>
      </c>
      <c r="F11" s="66">
        <f t="shared" si="0"/>
        <v>182</v>
      </c>
      <c r="G11" s="66">
        <f t="shared" si="1"/>
        <v>183</v>
      </c>
      <c r="H11" s="67">
        <f t="shared" si="2"/>
        <v>365</v>
      </c>
      <c r="I11" s="67">
        <f t="shared" si="3"/>
        <v>14</v>
      </c>
      <c r="J11" s="68">
        <f t="shared" si="4"/>
        <v>6.9808219178082194</v>
      </c>
      <c r="K11" s="69">
        <f t="shared" si="5"/>
        <v>0.25</v>
      </c>
      <c r="L11" s="70">
        <f t="shared" si="6"/>
        <v>1.7452054794520548</v>
      </c>
      <c r="M11" s="70">
        <f t="shared" si="7"/>
        <v>15</v>
      </c>
      <c r="N11" s="70">
        <f t="shared" si="8"/>
        <v>7.4794520547945202</v>
      </c>
      <c r="O11" s="67">
        <f t="shared" si="9"/>
        <v>20</v>
      </c>
      <c r="P11" s="68">
        <f t="shared" si="10"/>
        <v>10.027397260273974</v>
      </c>
      <c r="Q11" s="71">
        <f t="shared" si="11"/>
        <v>0.25</v>
      </c>
      <c r="R11" s="70">
        <f t="shared" si="12"/>
        <v>2.5068493150684934</v>
      </c>
      <c r="S11" s="70">
        <f t="shared" si="13"/>
        <v>15</v>
      </c>
      <c r="T11" s="70">
        <f t="shared" si="14"/>
        <v>7.5205479452054806</v>
      </c>
      <c r="U11" s="68">
        <f t="shared" si="15"/>
        <v>17.008219178082193</v>
      </c>
      <c r="V11" s="68">
        <f t="shared" si="16"/>
        <v>4.2520547945205482</v>
      </c>
      <c r="W11" s="68">
        <f t="shared" si="17"/>
        <v>15</v>
      </c>
      <c r="X11" s="72">
        <f t="shared" si="18"/>
        <v>1.0527453556014261</v>
      </c>
      <c r="Y11" s="88">
        <v>200</v>
      </c>
      <c r="Z11" s="68">
        <f t="shared" si="19"/>
        <v>210.54907112028522</v>
      </c>
    </row>
    <row r="12" spans="2:160" x14ac:dyDescent="0.2">
      <c r="B12" s="89" t="s">
        <v>104</v>
      </c>
      <c r="C12" s="75">
        <v>6</v>
      </c>
      <c r="D12" s="76">
        <v>44745</v>
      </c>
      <c r="E12" s="76">
        <v>45109</v>
      </c>
      <c r="F12" s="66">
        <f t="shared" si="0"/>
        <v>182</v>
      </c>
      <c r="G12" s="66">
        <f t="shared" si="1"/>
        <v>183</v>
      </c>
      <c r="H12" s="67">
        <f t="shared" si="2"/>
        <v>365</v>
      </c>
      <c r="I12" s="67">
        <f t="shared" si="3"/>
        <v>14</v>
      </c>
      <c r="J12" s="68">
        <f t="shared" si="4"/>
        <v>6.9808219178082194</v>
      </c>
      <c r="K12" s="69">
        <f t="shared" si="5"/>
        <v>0.25</v>
      </c>
      <c r="L12" s="70">
        <f t="shared" si="6"/>
        <v>1.7452054794520548</v>
      </c>
      <c r="M12" s="70">
        <f t="shared" si="7"/>
        <v>15</v>
      </c>
      <c r="N12" s="70">
        <f t="shared" si="8"/>
        <v>7.4794520547945202</v>
      </c>
      <c r="O12" s="67">
        <f t="shared" si="9"/>
        <v>22</v>
      </c>
      <c r="P12" s="68">
        <f t="shared" si="10"/>
        <v>11.030136986301372</v>
      </c>
      <c r="Q12" s="71">
        <f t="shared" si="11"/>
        <v>0.25</v>
      </c>
      <c r="R12" s="70">
        <f t="shared" si="12"/>
        <v>2.757534246575343</v>
      </c>
      <c r="S12" s="70">
        <f t="shared" si="13"/>
        <v>15</v>
      </c>
      <c r="T12" s="70">
        <f t="shared" si="14"/>
        <v>7.5205479452054806</v>
      </c>
      <c r="U12" s="68">
        <f t="shared" si="15"/>
        <v>18.010958904109593</v>
      </c>
      <c r="V12" s="68">
        <f t="shared" si="16"/>
        <v>4.5027397260273982</v>
      </c>
      <c r="W12" s="68">
        <f t="shared" si="17"/>
        <v>15</v>
      </c>
      <c r="X12" s="72">
        <f t="shared" si="18"/>
        <v>1.0534321636329518</v>
      </c>
      <c r="Y12" s="88">
        <v>200</v>
      </c>
      <c r="Z12" s="68">
        <f t="shared" si="19"/>
        <v>210.68643272659037</v>
      </c>
    </row>
    <row r="13" spans="2:160" x14ac:dyDescent="0.2">
      <c r="B13" s="89" t="s">
        <v>105</v>
      </c>
      <c r="C13" s="75">
        <v>7</v>
      </c>
      <c r="D13" s="76">
        <v>44745</v>
      </c>
      <c r="E13" s="76">
        <v>45109</v>
      </c>
      <c r="F13" s="66">
        <f t="shared" si="0"/>
        <v>182</v>
      </c>
      <c r="G13" s="66">
        <f t="shared" si="1"/>
        <v>183</v>
      </c>
      <c r="H13" s="67">
        <f t="shared" si="2"/>
        <v>365</v>
      </c>
      <c r="I13" s="67">
        <f t="shared" si="3"/>
        <v>14</v>
      </c>
      <c r="J13" s="68">
        <f t="shared" si="4"/>
        <v>6.9808219178082194</v>
      </c>
      <c r="K13" s="69">
        <f t="shared" si="5"/>
        <v>0.25</v>
      </c>
      <c r="L13" s="70">
        <f t="shared" si="6"/>
        <v>1.7452054794520548</v>
      </c>
      <c r="M13" s="70">
        <f t="shared" si="7"/>
        <v>15</v>
      </c>
      <c r="N13" s="70">
        <f t="shared" si="8"/>
        <v>7.4794520547945202</v>
      </c>
      <c r="O13" s="67">
        <f t="shared" si="9"/>
        <v>22</v>
      </c>
      <c r="P13" s="68">
        <f t="shared" si="10"/>
        <v>11.030136986301372</v>
      </c>
      <c r="Q13" s="71">
        <f t="shared" si="11"/>
        <v>0.25</v>
      </c>
      <c r="R13" s="70">
        <f t="shared" si="12"/>
        <v>2.757534246575343</v>
      </c>
      <c r="S13" s="70">
        <f t="shared" si="13"/>
        <v>15</v>
      </c>
      <c r="T13" s="70">
        <f t="shared" si="14"/>
        <v>7.5205479452054806</v>
      </c>
      <c r="U13" s="68">
        <f t="shared" si="15"/>
        <v>18.010958904109593</v>
      </c>
      <c r="V13" s="68">
        <f t="shared" si="16"/>
        <v>4.5027397260273982</v>
      </c>
      <c r="W13" s="68">
        <f t="shared" si="17"/>
        <v>15</v>
      </c>
      <c r="X13" s="72">
        <f t="shared" si="18"/>
        <v>1.0534321636329518</v>
      </c>
      <c r="Y13" s="88">
        <v>200</v>
      </c>
      <c r="Z13" s="68">
        <f t="shared" si="19"/>
        <v>210.68643272659037</v>
      </c>
    </row>
    <row r="14" spans="2:160" x14ac:dyDescent="0.2">
      <c r="B14" s="89" t="s">
        <v>106</v>
      </c>
      <c r="C14" s="75">
        <v>8</v>
      </c>
      <c r="D14" s="76">
        <v>44745</v>
      </c>
      <c r="E14" s="76">
        <v>45109</v>
      </c>
      <c r="F14" s="66">
        <f t="shared" si="0"/>
        <v>182</v>
      </c>
      <c r="G14" s="66">
        <f t="shared" si="1"/>
        <v>183</v>
      </c>
      <c r="H14" s="67">
        <f t="shared" si="2"/>
        <v>365</v>
      </c>
      <c r="I14" s="67">
        <f t="shared" si="3"/>
        <v>14</v>
      </c>
      <c r="J14" s="68">
        <f t="shared" si="4"/>
        <v>6.9808219178082194</v>
      </c>
      <c r="K14" s="69">
        <f t="shared" si="5"/>
        <v>0.25</v>
      </c>
      <c r="L14" s="70">
        <f t="shared" si="6"/>
        <v>1.7452054794520548</v>
      </c>
      <c r="M14" s="70">
        <f t="shared" si="7"/>
        <v>15</v>
      </c>
      <c r="N14" s="70">
        <f t="shared" si="8"/>
        <v>7.4794520547945202</v>
      </c>
      <c r="O14" s="67">
        <f t="shared" si="9"/>
        <v>22</v>
      </c>
      <c r="P14" s="68">
        <f t="shared" si="10"/>
        <v>11.030136986301372</v>
      </c>
      <c r="Q14" s="71">
        <f t="shared" si="11"/>
        <v>0.25</v>
      </c>
      <c r="R14" s="70">
        <f t="shared" si="12"/>
        <v>2.757534246575343</v>
      </c>
      <c r="S14" s="70">
        <f t="shared" si="13"/>
        <v>15</v>
      </c>
      <c r="T14" s="70">
        <f t="shared" si="14"/>
        <v>7.5205479452054806</v>
      </c>
      <c r="U14" s="68">
        <f t="shared" si="15"/>
        <v>18.010958904109593</v>
      </c>
      <c r="V14" s="68">
        <f t="shared" si="16"/>
        <v>4.5027397260273982</v>
      </c>
      <c r="W14" s="68">
        <f t="shared" si="17"/>
        <v>15</v>
      </c>
      <c r="X14" s="72">
        <f t="shared" si="18"/>
        <v>1.0534321636329518</v>
      </c>
      <c r="Y14" s="88">
        <v>200</v>
      </c>
      <c r="Z14" s="68">
        <f t="shared" si="19"/>
        <v>210.68643272659037</v>
      </c>
    </row>
    <row r="15" spans="2:160" x14ac:dyDescent="0.2">
      <c r="B15" s="89" t="s">
        <v>107</v>
      </c>
      <c r="C15" s="75">
        <v>9</v>
      </c>
      <c r="D15" s="76">
        <v>44745</v>
      </c>
      <c r="E15" s="76">
        <v>45109</v>
      </c>
      <c r="F15" s="66">
        <f t="shared" si="0"/>
        <v>182</v>
      </c>
      <c r="G15" s="66">
        <f t="shared" si="1"/>
        <v>183</v>
      </c>
      <c r="H15" s="67">
        <f t="shared" si="2"/>
        <v>365</v>
      </c>
      <c r="I15" s="67">
        <f t="shared" si="3"/>
        <v>14</v>
      </c>
      <c r="J15" s="68">
        <f t="shared" si="4"/>
        <v>6.9808219178082194</v>
      </c>
      <c r="K15" s="69">
        <f t="shared" si="5"/>
        <v>0.25</v>
      </c>
      <c r="L15" s="70">
        <f t="shared" si="6"/>
        <v>1.7452054794520548</v>
      </c>
      <c r="M15" s="70">
        <f t="shared" si="7"/>
        <v>15</v>
      </c>
      <c r="N15" s="70">
        <f t="shared" si="8"/>
        <v>7.4794520547945202</v>
      </c>
      <c r="O15" s="67">
        <f t="shared" si="9"/>
        <v>22</v>
      </c>
      <c r="P15" s="68">
        <f t="shared" si="10"/>
        <v>11.030136986301372</v>
      </c>
      <c r="Q15" s="71">
        <f t="shared" si="11"/>
        <v>0.25</v>
      </c>
      <c r="R15" s="70">
        <f t="shared" si="12"/>
        <v>2.757534246575343</v>
      </c>
      <c r="S15" s="70">
        <f t="shared" si="13"/>
        <v>15</v>
      </c>
      <c r="T15" s="70">
        <f t="shared" si="14"/>
        <v>7.5205479452054806</v>
      </c>
      <c r="U15" s="68">
        <f t="shared" si="15"/>
        <v>18.010958904109593</v>
      </c>
      <c r="V15" s="68">
        <f t="shared" si="16"/>
        <v>4.5027397260273982</v>
      </c>
      <c r="W15" s="68">
        <f t="shared" si="17"/>
        <v>15</v>
      </c>
      <c r="X15" s="72">
        <f t="shared" si="18"/>
        <v>1.0534321636329518</v>
      </c>
      <c r="Y15" s="88">
        <v>200</v>
      </c>
      <c r="Z15" s="68">
        <f t="shared" si="19"/>
        <v>210.68643272659037</v>
      </c>
    </row>
    <row r="16" spans="2:160" x14ac:dyDescent="0.2">
      <c r="B16" s="89" t="s">
        <v>108</v>
      </c>
      <c r="C16" s="75">
        <v>10</v>
      </c>
      <c r="D16" s="76">
        <v>44745</v>
      </c>
      <c r="E16" s="76">
        <v>45109</v>
      </c>
      <c r="F16" s="66">
        <f t="shared" si="0"/>
        <v>182</v>
      </c>
      <c r="G16" s="66">
        <f t="shared" si="1"/>
        <v>183</v>
      </c>
      <c r="H16" s="67">
        <f t="shared" si="2"/>
        <v>365</v>
      </c>
      <c r="I16" s="67">
        <f t="shared" si="3"/>
        <v>16</v>
      </c>
      <c r="J16" s="68">
        <f t="shared" si="4"/>
        <v>7.978082191780822</v>
      </c>
      <c r="K16" s="69">
        <f t="shared" si="5"/>
        <v>0.25</v>
      </c>
      <c r="L16" s="70">
        <f t="shared" si="6"/>
        <v>1.9945205479452055</v>
      </c>
      <c r="M16" s="70">
        <f t="shared" si="7"/>
        <v>15</v>
      </c>
      <c r="N16" s="70">
        <f t="shared" si="8"/>
        <v>7.4794520547945202</v>
      </c>
      <c r="O16" s="67">
        <f t="shared" si="9"/>
        <v>22</v>
      </c>
      <c r="P16" s="68">
        <f t="shared" si="10"/>
        <v>11.030136986301372</v>
      </c>
      <c r="Q16" s="71">
        <f t="shared" si="11"/>
        <v>0.25</v>
      </c>
      <c r="R16" s="70">
        <f t="shared" si="12"/>
        <v>2.757534246575343</v>
      </c>
      <c r="S16" s="70">
        <f t="shared" si="13"/>
        <v>15</v>
      </c>
      <c r="T16" s="70">
        <f t="shared" si="14"/>
        <v>7.5205479452054806</v>
      </c>
      <c r="U16" s="68">
        <f t="shared" si="15"/>
        <v>19.008219178082193</v>
      </c>
      <c r="V16" s="68">
        <f t="shared" si="16"/>
        <v>4.7520547945205482</v>
      </c>
      <c r="W16" s="68">
        <f t="shared" si="17"/>
        <v>15</v>
      </c>
      <c r="X16" s="72">
        <f t="shared" si="18"/>
        <v>1.0541152186151248</v>
      </c>
      <c r="Y16" s="88">
        <v>200</v>
      </c>
      <c r="Z16" s="68">
        <f t="shared" si="19"/>
        <v>210.82304372302497</v>
      </c>
    </row>
    <row r="17" spans="2:26" x14ac:dyDescent="0.2">
      <c r="B17" s="89" t="s">
        <v>109</v>
      </c>
      <c r="C17" s="75">
        <v>11</v>
      </c>
      <c r="D17" s="76">
        <v>44745</v>
      </c>
      <c r="E17" s="76">
        <v>45109</v>
      </c>
      <c r="F17" s="66">
        <f t="shared" si="0"/>
        <v>182</v>
      </c>
      <c r="G17" s="66">
        <f t="shared" si="1"/>
        <v>183</v>
      </c>
      <c r="H17" s="67">
        <f t="shared" si="2"/>
        <v>365</v>
      </c>
      <c r="I17" s="67">
        <f t="shared" si="3"/>
        <v>16</v>
      </c>
      <c r="J17" s="68">
        <f t="shared" si="4"/>
        <v>7.978082191780822</v>
      </c>
      <c r="K17" s="69">
        <f t="shared" si="5"/>
        <v>0.25</v>
      </c>
      <c r="L17" s="70">
        <f t="shared" si="6"/>
        <v>1.9945205479452055</v>
      </c>
      <c r="M17" s="70">
        <f t="shared" si="7"/>
        <v>15</v>
      </c>
      <c r="N17" s="70">
        <f t="shared" si="8"/>
        <v>7.4794520547945202</v>
      </c>
      <c r="O17" s="67">
        <f t="shared" si="9"/>
        <v>24</v>
      </c>
      <c r="P17" s="68">
        <f t="shared" si="10"/>
        <v>12.032876712328768</v>
      </c>
      <c r="Q17" s="71">
        <f t="shared" si="11"/>
        <v>0.25</v>
      </c>
      <c r="R17" s="70">
        <f t="shared" si="12"/>
        <v>3.0082191780821921</v>
      </c>
      <c r="S17" s="70">
        <f t="shared" si="13"/>
        <v>15</v>
      </c>
      <c r="T17" s="70">
        <f t="shared" si="14"/>
        <v>7.5205479452054806</v>
      </c>
      <c r="U17" s="68">
        <f t="shared" si="15"/>
        <v>20.010958904109589</v>
      </c>
      <c r="V17" s="68">
        <f t="shared" si="16"/>
        <v>5.0027397260273974</v>
      </c>
      <c r="W17" s="68">
        <f t="shared" si="17"/>
        <v>15</v>
      </c>
      <c r="X17" s="72">
        <f t="shared" si="18"/>
        <v>1.0548020266466505</v>
      </c>
      <c r="Y17" s="88">
        <v>200</v>
      </c>
      <c r="Z17" s="68">
        <f t="shared" si="19"/>
        <v>210.96040532933009</v>
      </c>
    </row>
    <row r="18" spans="2:26" x14ac:dyDescent="0.2">
      <c r="B18" s="89" t="s">
        <v>110</v>
      </c>
      <c r="C18" s="75">
        <v>12</v>
      </c>
      <c r="D18" s="76">
        <v>44745</v>
      </c>
      <c r="E18" s="76">
        <v>45109</v>
      </c>
      <c r="F18" s="66">
        <f>IF(D18="","",($C$4-1)-D18+1)</f>
        <v>182</v>
      </c>
      <c r="G18" s="66">
        <f>IF(D18="","",E18-$C$4+1)</f>
        <v>183</v>
      </c>
      <c r="H18" s="67">
        <f>IF(D18="","",F18+G18)</f>
        <v>365</v>
      </c>
      <c r="I18" s="67">
        <f t="shared" si="3"/>
        <v>16</v>
      </c>
      <c r="J18" s="68">
        <f>IF(D18="","",(F18/365)*I18)</f>
        <v>7.978082191780822</v>
      </c>
      <c r="K18" s="69">
        <f t="shared" si="5"/>
        <v>0.25</v>
      </c>
      <c r="L18" s="70">
        <f>IF(D18="","",J18*K18)</f>
        <v>1.9945205479452055</v>
      </c>
      <c r="M18" s="70">
        <f t="shared" si="7"/>
        <v>15</v>
      </c>
      <c r="N18" s="70">
        <f>IF(D18="","",(F18/365)*M18)</f>
        <v>7.4794520547945202</v>
      </c>
      <c r="O18" s="67">
        <f t="shared" si="9"/>
        <v>24</v>
      </c>
      <c r="P18" s="68">
        <f>IF(D18="","",(G18/365)*O18)</f>
        <v>12.032876712328768</v>
      </c>
      <c r="Q18" s="71">
        <f t="shared" si="11"/>
        <v>0.25</v>
      </c>
      <c r="R18" s="70">
        <f>IF(D18="","",Q18*P18)</f>
        <v>3.0082191780821921</v>
      </c>
      <c r="S18" s="70">
        <f t="shared" si="13"/>
        <v>15</v>
      </c>
      <c r="T18" s="70">
        <f>IF(D18="","",(G18/365)*S18)</f>
        <v>7.5205479452054806</v>
      </c>
      <c r="U18" s="68">
        <f>IF(D18="","",J18+P18)</f>
        <v>20.010958904109589</v>
      </c>
      <c r="V18" s="68">
        <f>IF(D18="","",L18+R18)</f>
        <v>5.0027397260273974</v>
      </c>
      <c r="W18" s="68">
        <f>IF(D18="","",N18+T18)</f>
        <v>15</v>
      </c>
      <c r="X18" s="72">
        <f>IF(D18="","",((((J18*K18)+N18)+((P18*Q18)+T18))/365)+1)</f>
        <v>1.0548020266466505</v>
      </c>
      <c r="Y18" s="88">
        <v>200</v>
      </c>
      <c r="Z18" s="68">
        <f>IF(D18="","",X18*Y18)</f>
        <v>210.96040532933009</v>
      </c>
    </row>
    <row r="19" spans="2:26" x14ac:dyDescent="0.2">
      <c r="B19" s="89" t="s">
        <v>147</v>
      </c>
      <c r="C19" s="75">
        <v>1</v>
      </c>
      <c r="D19" s="76">
        <v>44563</v>
      </c>
      <c r="E19" s="76">
        <v>44927</v>
      </c>
      <c r="F19" s="66">
        <f t="shared" ref="F19:F82" si="20">IF(D19="","",($C$4-1)-D19+1)</f>
        <v>364</v>
      </c>
      <c r="G19" s="66">
        <f t="shared" ref="G19:G82" si="21">IF(D19="","",E19-$C$4+1)</f>
        <v>1</v>
      </c>
      <c r="H19" s="67">
        <f t="shared" ref="H19:H82" si="22">IF(D19="","",F19+G19)</f>
        <v>365</v>
      </c>
      <c r="I19" s="67">
        <f t="shared" si="3"/>
        <v>6</v>
      </c>
      <c r="J19" s="70">
        <f t="shared" ref="J19:J82" si="23">IF(D19="","",(F19/365)*I19)</f>
        <v>5.9835616438356167</v>
      </c>
      <c r="K19" s="69">
        <f t="shared" si="5"/>
        <v>0.25</v>
      </c>
      <c r="L19" s="70">
        <f t="shared" ref="L19:L82" si="24">IF(D19="","",J19*K19)</f>
        <v>1.4958904109589042</v>
      </c>
      <c r="M19" s="70">
        <f t="shared" si="7"/>
        <v>15</v>
      </c>
      <c r="N19" s="70">
        <f t="shared" ref="N19:N82" si="25">IF(D19="","",(F19/365)*M19)</f>
        <v>14.95890410958904</v>
      </c>
      <c r="O19" s="67">
        <f t="shared" si="9"/>
        <v>12</v>
      </c>
      <c r="P19" s="70">
        <f t="shared" ref="P19:P82" si="26">IF(D19="","",(G19/365)*O19)</f>
        <v>3.2876712328767127E-2</v>
      </c>
      <c r="Q19" s="71">
        <f t="shared" si="11"/>
        <v>0.25</v>
      </c>
      <c r="R19" s="70">
        <f t="shared" ref="R19:R82" si="27">IF(D19="","",Q19*P19)</f>
        <v>8.2191780821917818E-3</v>
      </c>
      <c r="S19" s="70">
        <f t="shared" si="13"/>
        <v>15</v>
      </c>
      <c r="T19" s="70">
        <f t="shared" ref="T19:T82" si="28">IF(D19="","",(G19/365)*S19)</f>
        <v>4.1095890410958902E-2</v>
      </c>
      <c r="U19" s="68">
        <f t="shared" ref="U19:U82" si="29">IF(D19="","",J19+P19)</f>
        <v>6.0164383561643842</v>
      </c>
      <c r="V19" s="68">
        <f t="shared" ref="V19:V82" si="30">IF(D19="","",L19+R19)</f>
        <v>1.504109589041096</v>
      </c>
      <c r="W19" s="68">
        <f t="shared" ref="W19:W82" si="31">IF(D19="","",N19+T19)</f>
        <v>15</v>
      </c>
      <c r="X19" s="72">
        <f t="shared" ref="X19:X82" si="32">IF(D19="","",((((J19*K19)+N19)+((P19*Q19)+T19))/365)+1)</f>
        <v>1.0452167386001125</v>
      </c>
      <c r="Y19" s="88">
        <v>200</v>
      </c>
      <c r="Z19" s="68">
        <f t="shared" ref="Z19:Z82" si="33">IF(D19="","",X19*Y19)</f>
        <v>209.0433477200225</v>
      </c>
    </row>
    <row r="20" spans="2:26" x14ac:dyDescent="0.2">
      <c r="B20" s="89"/>
      <c r="C20" s="75"/>
      <c r="D20" s="76"/>
      <c r="E20" s="76"/>
      <c r="F20" s="66" t="str">
        <f t="shared" si="20"/>
        <v/>
      </c>
      <c r="G20" s="66" t="str">
        <f t="shared" si="21"/>
        <v/>
      </c>
      <c r="H20" s="67" t="str">
        <f t="shared" si="22"/>
        <v/>
      </c>
      <c r="I20" s="67" t="str">
        <f t="shared" si="3"/>
        <v/>
      </c>
      <c r="J20" s="70" t="str">
        <f t="shared" si="23"/>
        <v/>
      </c>
      <c r="K20" s="69" t="str">
        <f t="shared" si="5"/>
        <v/>
      </c>
      <c r="L20" s="70" t="str">
        <f t="shared" si="24"/>
        <v/>
      </c>
      <c r="M20" s="70" t="str">
        <f t="shared" si="7"/>
        <v/>
      </c>
      <c r="N20" s="70" t="str">
        <f t="shared" si="25"/>
        <v/>
      </c>
      <c r="O20" s="67" t="str">
        <f t="shared" si="9"/>
        <v/>
      </c>
      <c r="P20" s="70" t="str">
        <f t="shared" si="26"/>
        <v/>
      </c>
      <c r="Q20" s="71" t="str">
        <f t="shared" si="11"/>
        <v/>
      </c>
      <c r="R20" s="70" t="str">
        <f t="shared" si="27"/>
        <v/>
      </c>
      <c r="S20" s="70" t="str">
        <f t="shared" si="13"/>
        <v/>
      </c>
      <c r="T20" s="70" t="str">
        <f t="shared" si="28"/>
        <v/>
      </c>
      <c r="U20" s="68" t="str">
        <f t="shared" si="29"/>
        <v/>
      </c>
      <c r="V20" s="68" t="str">
        <f t="shared" si="30"/>
        <v/>
      </c>
      <c r="W20" s="68" t="str">
        <f t="shared" si="31"/>
        <v/>
      </c>
      <c r="X20" s="72" t="str">
        <f t="shared" si="32"/>
        <v/>
      </c>
      <c r="Y20" s="88"/>
      <c r="Z20" s="68" t="str">
        <f t="shared" si="33"/>
        <v/>
      </c>
    </row>
    <row r="21" spans="2:26" x14ac:dyDescent="0.2">
      <c r="B21" s="89"/>
      <c r="C21" s="75"/>
      <c r="D21" s="76"/>
      <c r="E21" s="76"/>
      <c r="F21" s="66" t="str">
        <f t="shared" si="20"/>
        <v/>
      </c>
      <c r="G21" s="66" t="str">
        <f t="shared" si="21"/>
        <v/>
      </c>
      <c r="H21" s="67" t="str">
        <f t="shared" si="22"/>
        <v/>
      </c>
      <c r="I21" s="67" t="str">
        <f t="shared" si="3"/>
        <v/>
      </c>
      <c r="J21" s="70" t="str">
        <f t="shared" si="23"/>
        <v/>
      </c>
      <c r="K21" s="69" t="str">
        <f t="shared" si="5"/>
        <v/>
      </c>
      <c r="L21" s="70" t="str">
        <f t="shared" si="24"/>
        <v/>
      </c>
      <c r="M21" s="70" t="str">
        <f t="shared" si="7"/>
        <v/>
      </c>
      <c r="N21" s="70" t="str">
        <f t="shared" si="25"/>
        <v/>
      </c>
      <c r="O21" s="67" t="str">
        <f t="shared" si="9"/>
        <v/>
      </c>
      <c r="P21" s="70" t="str">
        <f t="shared" si="26"/>
        <v/>
      </c>
      <c r="Q21" s="71" t="str">
        <f t="shared" si="11"/>
        <v/>
      </c>
      <c r="R21" s="70" t="str">
        <f t="shared" si="27"/>
        <v/>
      </c>
      <c r="S21" s="70" t="str">
        <f t="shared" si="13"/>
        <v/>
      </c>
      <c r="T21" s="70" t="str">
        <f t="shared" si="28"/>
        <v/>
      </c>
      <c r="U21" s="68" t="str">
        <f t="shared" si="29"/>
        <v/>
      </c>
      <c r="V21" s="68" t="str">
        <f t="shared" si="30"/>
        <v/>
      </c>
      <c r="W21" s="68" t="str">
        <f t="shared" si="31"/>
        <v/>
      </c>
      <c r="X21" s="72" t="str">
        <f t="shared" si="32"/>
        <v/>
      </c>
      <c r="Y21" s="88"/>
      <c r="Z21" s="68" t="str">
        <f t="shared" si="33"/>
        <v/>
      </c>
    </row>
    <row r="22" spans="2:26" x14ac:dyDescent="0.2">
      <c r="B22" s="89"/>
      <c r="C22" s="75"/>
      <c r="D22" s="76"/>
      <c r="E22" s="76"/>
      <c r="F22" s="66" t="str">
        <f t="shared" si="20"/>
        <v/>
      </c>
      <c r="G22" s="66" t="str">
        <f t="shared" si="21"/>
        <v/>
      </c>
      <c r="H22" s="67" t="str">
        <f t="shared" si="22"/>
        <v/>
      </c>
      <c r="I22" s="67" t="str">
        <f t="shared" si="3"/>
        <v/>
      </c>
      <c r="J22" s="70" t="str">
        <f t="shared" si="23"/>
        <v/>
      </c>
      <c r="K22" s="69" t="str">
        <f t="shared" si="5"/>
        <v/>
      </c>
      <c r="L22" s="70" t="str">
        <f t="shared" si="24"/>
        <v/>
      </c>
      <c r="M22" s="70" t="str">
        <f t="shared" si="7"/>
        <v/>
      </c>
      <c r="N22" s="70" t="str">
        <f t="shared" si="25"/>
        <v/>
      </c>
      <c r="O22" s="67" t="str">
        <f t="shared" si="9"/>
        <v/>
      </c>
      <c r="P22" s="70" t="str">
        <f t="shared" si="26"/>
        <v/>
      </c>
      <c r="Q22" s="71" t="str">
        <f t="shared" si="11"/>
        <v/>
      </c>
      <c r="R22" s="70" t="str">
        <f t="shared" si="27"/>
        <v/>
      </c>
      <c r="S22" s="70" t="str">
        <f t="shared" si="13"/>
        <v/>
      </c>
      <c r="T22" s="70" t="str">
        <f t="shared" si="28"/>
        <v/>
      </c>
      <c r="U22" s="68" t="str">
        <f t="shared" si="29"/>
        <v/>
      </c>
      <c r="V22" s="68" t="str">
        <f t="shared" si="30"/>
        <v/>
      </c>
      <c r="W22" s="68" t="str">
        <f t="shared" si="31"/>
        <v/>
      </c>
      <c r="X22" s="72" t="str">
        <f t="shared" si="32"/>
        <v/>
      </c>
      <c r="Y22" s="88"/>
      <c r="Z22" s="68" t="str">
        <f t="shared" si="33"/>
        <v/>
      </c>
    </row>
    <row r="23" spans="2:26" x14ac:dyDescent="0.2">
      <c r="B23" s="89"/>
      <c r="C23" s="75"/>
      <c r="D23" s="76"/>
      <c r="E23" s="76"/>
      <c r="F23" s="66" t="str">
        <f t="shared" si="20"/>
        <v/>
      </c>
      <c r="G23" s="66" t="str">
        <f t="shared" si="21"/>
        <v/>
      </c>
      <c r="H23" s="67" t="str">
        <f t="shared" si="22"/>
        <v/>
      </c>
      <c r="I23" s="67" t="str">
        <f t="shared" si="3"/>
        <v/>
      </c>
      <c r="J23" s="70" t="str">
        <f t="shared" si="23"/>
        <v/>
      </c>
      <c r="K23" s="69" t="str">
        <f t="shared" si="5"/>
        <v/>
      </c>
      <c r="L23" s="70" t="str">
        <f t="shared" si="24"/>
        <v/>
      </c>
      <c r="M23" s="70" t="str">
        <f t="shared" si="7"/>
        <v/>
      </c>
      <c r="N23" s="70" t="str">
        <f t="shared" si="25"/>
        <v/>
      </c>
      <c r="O23" s="67" t="str">
        <f t="shared" si="9"/>
        <v/>
      </c>
      <c r="P23" s="70" t="str">
        <f t="shared" si="26"/>
        <v/>
      </c>
      <c r="Q23" s="71" t="str">
        <f t="shared" si="11"/>
        <v/>
      </c>
      <c r="R23" s="70" t="str">
        <f t="shared" si="27"/>
        <v/>
      </c>
      <c r="S23" s="70" t="str">
        <f t="shared" si="13"/>
        <v/>
      </c>
      <c r="T23" s="70" t="str">
        <f t="shared" si="28"/>
        <v/>
      </c>
      <c r="U23" s="68" t="str">
        <f t="shared" si="29"/>
        <v/>
      </c>
      <c r="V23" s="68" t="str">
        <f t="shared" si="30"/>
        <v/>
      </c>
      <c r="W23" s="68" t="str">
        <f t="shared" si="31"/>
        <v/>
      </c>
      <c r="X23" s="72" t="str">
        <f t="shared" si="32"/>
        <v/>
      </c>
      <c r="Y23" s="88"/>
      <c r="Z23" s="68" t="str">
        <f t="shared" si="33"/>
        <v/>
      </c>
    </row>
    <row r="24" spans="2:26" x14ac:dyDescent="0.2">
      <c r="B24" s="89"/>
      <c r="C24" s="75"/>
      <c r="D24" s="76"/>
      <c r="E24" s="76"/>
      <c r="F24" s="66" t="str">
        <f t="shared" si="20"/>
        <v/>
      </c>
      <c r="G24" s="66" t="str">
        <f t="shared" si="21"/>
        <v/>
      </c>
      <c r="H24" s="67" t="str">
        <f t="shared" si="22"/>
        <v/>
      </c>
      <c r="I24" s="67" t="str">
        <f t="shared" si="3"/>
        <v/>
      </c>
      <c r="J24" s="70" t="str">
        <f t="shared" si="23"/>
        <v/>
      </c>
      <c r="K24" s="69" t="str">
        <f t="shared" si="5"/>
        <v/>
      </c>
      <c r="L24" s="70" t="str">
        <f t="shared" si="24"/>
        <v/>
      </c>
      <c r="M24" s="70" t="str">
        <f t="shared" si="7"/>
        <v/>
      </c>
      <c r="N24" s="70" t="str">
        <f t="shared" si="25"/>
        <v/>
      </c>
      <c r="O24" s="67" t="str">
        <f t="shared" si="9"/>
        <v/>
      </c>
      <c r="P24" s="70" t="str">
        <f t="shared" si="26"/>
        <v/>
      </c>
      <c r="Q24" s="71" t="str">
        <f t="shared" si="11"/>
        <v/>
      </c>
      <c r="R24" s="70" t="str">
        <f t="shared" si="27"/>
        <v/>
      </c>
      <c r="S24" s="70" t="str">
        <f t="shared" si="13"/>
        <v/>
      </c>
      <c r="T24" s="70" t="str">
        <f t="shared" si="28"/>
        <v/>
      </c>
      <c r="U24" s="68" t="str">
        <f t="shared" si="29"/>
        <v/>
      </c>
      <c r="V24" s="68" t="str">
        <f t="shared" si="30"/>
        <v/>
      </c>
      <c r="W24" s="68" t="str">
        <f t="shared" si="31"/>
        <v/>
      </c>
      <c r="X24" s="72" t="str">
        <f t="shared" si="32"/>
        <v/>
      </c>
      <c r="Y24" s="88"/>
      <c r="Z24" s="68" t="str">
        <f t="shared" si="33"/>
        <v/>
      </c>
    </row>
    <row r="25" spans="2:26" x14ac:dyDescent="0.2">
      <c r="B25" s="89"/>
      <c r="C25" s="75"/>
      <c r="D25" s="76"/>
      <c r="E25" s="76"/>
      <c r="F25" s="66" t="str">
        <f t="shared" si="20"/>
        <v/>
      </c>
      <c r="G25" s="66" t="str">
        <f t="shared" si="21"/>
        <v/>
      </c>
      <c r="H25" s="67" t="str">
        <f t="shared" si="22"/>
        <v/>
      </c>
      <c r="I25" s="67" t="str">
        <f t="shared" si="3"/>
        <v/>
      </c>
      <c r="J25" s="70" t="str">
        <f t="shared" si="23"/>
        <v/>
      </c>
      <c r="K25" s="69" t="str">
        <f t="shared" si="5"/>
        <v/>
      </c>
      <c r="L25" s="70" t="str">
        <f t="shared" si="24"/>
        <v/>
      </c>
      <c r="M25" s="70" t="str">
        <f t="shared" si="7"/>
        <v/>
      </c>
      <c r="N25" s="70" t="str">
        <f t="shared" si="25"/>
        <v/>
      </c>
      <c r="O25" s="67" t="str">
        <f t="shared" si="9"/>
        <v/>
      </c>
      <c r="P25" s="70" t="str">
        <f t="shared" si="26"/>
        <v/>
      </c>
      <c r="Q25" s="71" t="str">
        <f t="shared" si="11"/>
        <v/>
      </c>
      <c r="R25" s="70" t="str">
        <f t="shared" si="27"/>
        <v/>
      </c>
      <c r="S25" s="70" t="str">
        <f t="shared" si="13"/>
        <v/>
      </c>
      <c r="T25" s="70" t="str">
        <f t="shared" si="28"/>
        <v/>
      </c>
      <c r="U25" s="68" t="str">
        <f t="shared" si="29"/>
        <v/>
      </c>
      <c r="V25" s="68" t="str">
        <f t="shared" si="30"/>
        <v/>
      </c>
      <c r="W25" s="68" t="str">
        <f t="shared" si="31"/>
        <v/>
      </c>
      <c r="X25" s="72" t="str">
        <f t="shared" si="32"/>
        <v/>
      </c>
      <c r="Y25" s="88"/>
      <c r="Z25" s="68" t="str">
        <f t="shared" si="33"/>
        <v/>
      </c>
    </row>
    <row r="26" spans="2:26" x14ac:dyDescent="0.2">
      <c r="B26" s="89"/>
      <c r="C26" s="75"/>
      <c r="D26" s="76"/>
      <c r="E26" s="76"/>
      <c r="F26" s="66" t="str">
        <f t="shared" si="20"/>
        <v/>
      </c>
      <c r="G26" s="66" t="str">
        <f t="shared" si="21"/>
        <v/>
      </c>
      <c r="H26" s="67" t="str">
        <f t="shared" si="22"/>
        <v/>
      </c>
      <c r="I26" s="67" t="str">
        <f t="shared" si="3"/>
        <v/>
      </c>
      <c r="J26" s="70" t="str">
        <f t="shared" si="23"/>
        <v/>
      </c>
      <c r="K26" s="69" t="str">
        <f t="shared" si="5"/>
        <v/>
      </c>
      <c r="L26" s="70" t="str">
        <f t="shared" si="24"/>
        <v/>
      </c>
      <c r="M26" s="70" t="str">
        <f t="shared" si="7"/>
        <v/>
      </c>
      <c r="N26" s="70" t="str">
        <f t="shared" si="25"/>
        <v/>
      </c>
      <c r="O26" s="67" t="str">
        <f t="shared" si="9"/>
        <v/>
      </c>
      <c r="P26" s="70" t="str">
        <f t="shared" si="26"/>
        <v/>
      </c>
      <c r="Q26" s="71" t="str">
        <f t="shared" si="11"/>
        <v/>
      </c>
      <c r="R26" s="70" t="str">
        <f t="shared" si="27"/>
        <v/>
      </c>
      <c r="S26" s="70" t="str">
        <f t="shared" si="13"/>
        <v/>
      </c>
      <c r="T26" s="70" t="str">
        <f t="shared" si="28"/>
        <v/>
      </c>
      <c r="U26" s="68" t="str">
        <f t="shared" si="29"/>
        <v/>
      </c>
      <c r="V26" s="68" t="str">
        <f t="shared" si="30"/>
        <v/>
      </c>
      <c r="W26" s="68" t="str">
        <f t="shared" si="31"/>
        <v/>
      </c>
      <c r="X26" s="72" t="str">
        <f t="shared" si="32"/>
        <v/>
      </c>
      <c r="Y26" s="88"/>
      <c r="Z26" s="68" t="str">
        <f t="shared" si="33"/>
        <v/>
      </c>
    </row>
    <row r="27" spans="2:26" x14ac:dyDescent="0.2">
      <c r="B27" s="89"/>
      <c r="C27" s="75"/>
      <c r="D27" s="76"/>
      <c r="E27" s="76"/>
      <c r="F27" s="66" t="str">
        <f t="shared" si="20"/>
        <v/>
      </c>
      <c r="G27" s="66" t="str">
        <f t="shared" si="21"/>
        <v/>
      </c>
      <c r="H27" s="67" t="str">
        <f t="shared" si="22"/>
        <v/>
      </c>
      <c r="I27" s="67" t="str">
        <f t="shared" si="3"/>
        <v/>
      </c>
      <c r="J27" s="70" t="str">
        <f t="shared" si="23"/>
        <v/>
      </c>
      <c r="K27" s="69" t="str">
        <f t="shared" si="5"/>
        <v/>
      </c>
      <c r="L27" s="70" t="str">
        <f t="shared" si="24"/>
        <v/>
      </c>
      <c r="M27" s="70" t="str">
        <f t="shared" si="7"/>
        <v/>
      </c>
      <c r="N27" s="70" t="str">
        <f t="shared" si="25"/>
        <v/>
      </c>
      <c r="O27" s="67" t="str">
        <f t="shared" si="9"/>
        <v/>
      </c>
      <c r="P27" s="70" t="str">
        <f t="shared" si="26"/>
        <v/>
      </c>
      <c r="Q27" s="71" t="str">
        <f t="shared" si="11"/>
        <v/>
      </c>
      <c r="R27" s="70" t="str">
        <f t="shared" si="27"/>
        <v/>
      </c>
      <c r="S27" s="70" t="str">
        <f t="shared" si="13"/>
        <v/>
      </c>
      <c r="T27" s="70" t="str">
        <f t="shared" si="28"/>
        <v/>
      </c>
      <c r="U27" s="68" t="str">
        <f t="shared" si="29"/>
        <v/>
      </c>
      <c r="V27" s="68" t="str">
        <f t="shared" si="30"/>
        <v/>
      </c>
      <c r="W27" s="68" t="str">
        <f t="shared" si="31"/>
        <v/>
      </c>
      <c r="X27" s="72" t="str">
        <f t="shared" si="32"/>
        <v/>
      </c>
      <c r="Y27" s="88"/>
      <c r="Z27" s="68" t="str">
        <f t="shared" si="33"/>
        <v/>
      </c>
    </row>
    <row r="28" spans="2:26" x14ac:dyDescent="0.2">
      <c r="B28" s="89"/>
      <c r="C28" s="75"/>
      <c r="D28" s="76"/>
      <c r="E28" s="76"/>
      <c r="F28" s="66" t="str">
        <f t="shared" si="20"/>
        <v/>
      </c>
      <c r="G28" s="66" t="str">
        <f t="shared" si="21"/>
        <v/>
      </c>
      <c r="H28" s="67" t="str">
        <f t="shared" si="22"/>
        <v/>
      </c>
      <c r="I28" s="67" t="str">
        <f t="shared" si="3"/>
        <v/>
      </c>
      <c r="J28" s="70" t="str">
        <f t="shared" si="23"/>
        <v/>
      </c>
      <c r="K28" s="69" t="str">
        <f t="shared" si="5"/>
        <v/>
      </c>
      <c r="L28" s="70" t="str">
        <f t="shared" si="24"/>
        <v/>
      </c>
      <c r="M28" s="70" t="str">
        <f t="shared" si="7"/>
        <v/>
      </c>
      <c r="N28" s="70" t="str">
        <f t="shared" si="25"/>
        <v/>
      </c>
      <c r="O28" s="67" t="str">
        <f t="shared" si="9"/>
        <v/>
      </c>
      <c r="P28" s="70" t="str">
        <f t="shared" si="26"/>
        <v/>
      </c>
      <c r="Q28" s="71" t="str">
        <f t="shared" si="11"/>
        <v/>
      </c>
      <c r="R28" s="70" t="str">
        <f t="shared" si="27"/>
        <v/>
      </c>
      <c r="S28" s="70" t="str">
        <f t="shared" si="13"/>
        <v/>
      </c>
      <c r="T28" s="70" t="str">
        <f t="shared" si="28"/>
        <v/>
      </c>
      <c r="U28" s="68" t="str">
        <f t="shared" si="29"/>
        <v/>
      </c>
      <c r="V28" s="68" t="str">
        <f t="shared" si="30"/>
        <v/>
      </c>
      <c r="W28" s="68" t="str">
        <f t="shared" si="31"/>
        <v/>
      </c>
      <c r="X28" s="72" t="str">
        <f t="shared" si="32"/>
        <v/>
      </c>
      <c r="Y28" s="88"/>
      <c r="Z28" s="68" t="str">
        <f t="shared" si="33"/>
        <v/>
      </c>
    </row>
    <row r="29" spans="2:26" x14ac:dyDescent="0.2">
      <c r="B29" s="89"/>
      <c r="C29" s="75"/>
      <c r="D29" s="76"/>
      <c r="E29" s="76"/>
      <c r="F29" s="66" t="str">
        <f t="shared" si="20"/>
        <v/>
      </c>
      <c r="G29" s="66" t="str">
        <f t="shared" si="21"/>
        <v/>
      </c>
      <c r="H29" s="67" t="str">
        <f t="shared" si="22"/>
        <v/>
      </c>
      <c r="I29" s="67" t="str">
        <f t="shared" si="3"/>
        <v/>
      </c>
      <c r="J29" s="70" t="str">
        <f t="shared" si="23"/>
        <v/>
      </c>
      <c r="K29" s="69" t="str">
        <f t="shared" si="5"/>
        <v/>
      </c>
      <c r="L29" s="70" t="str">
        <f t="shared" si="24"/>
        <v/>
      </c>
      <c r="M29" s="70" t="str">
        <f t="shared" si="7"/>
        <v/>
      </c>
      <c r="N29" s="70" t="str">
        <f t="shared" si="25"/>
        <v/>
      </c>
      <c r="O29" s="67" t="str">
        <f t="shared" si="9"/>
        <v/>
      </c>
      <c r="P29" s="70" t="str">
        <f t="shared" si="26"/>
        <v/>
      </c>
      <c r="Q29" s="71" t="str">
        <f t="shared" si="11"/>
        <v/>
      </c>
      <c r="R29" s="70" t="str">
        <f t="shared" si="27"/>
        <v/>
      </c>
      <c r="S29" s="70" t="str">
        <f t="shared" si="13"/>
        <v/>
      </c>
      <c r="T29" s="70" t="str">
        <f t="shared" si="28"/>
        <v/>
      </c>
      <c r="U29" s="68" t="str">
        <f t="shared" si="29"/>
        <v/>
      </c>
      <c r="V29" s="68" t="str">
        <f t="shared" si="30"/>
        <v/>
      </c>
      <c r="W29" s="68" t="str">
        <f t="shared" si="31"/>
        <v/>
      </c>
      <c r="X29" s="72" t="str">
        <f t="shared" si="32"/>
        <v/>
      </c>
      <c r="Y29" s="88"/>
      <c r="Z29" s="68" t="str">
        <f t="shared" si="33"/>
        <v/>
      </c>
    </row>
    <row r="30" spans="2:26" x14ac:dyDescent="0.2">
      <c r="B30" s="89"/>
      <c r="C30" s="75"/>
      <c r="D30" s="76"/>
      <c r="E30" s="76"/>
      <c r="F30" s="66" t="str">
        <f t="shared" si="20"/>
        <v/>
      </c>
      <c r="G30" s="66" t="str">
        <f t="shared" si="21"/>
        <v/>
      </c>
      <c r="H30" s="67" t="str">
        <f t="shared" si="22"/>
        <v/>
      </c>
      <c r="I30" s="67" t="str">
        <f t="shared" si="3"/>
        <v/>
      </c>
      <c r="J30" s="70" t="str">
        <f t="shared" si="23"/>
        <v/>
      </c>
      <c r="K30" s="69" t="str">
        <f t="shared" si="5"/>
        <v/>
      </c>
      <c r="L30" s="70" t="str">
        <f t="shared" si="24"/>
        <v/>
      </c>
      <c r="M30" s="70" t="str">
        <f t="shared" si="7"/>
        <v/>
      </c>
      <c r="N30" s="70" t="str">
        <f t="shared" si="25"/>
        <v/>
      </c>
      <c r="O30" s="67" t="str">
        <f t="shared" si="9"/>
        <v/>
      </c>
      <c r="P30" s="70" t="str">
        <f t="shared" si="26"/>
        <v/>
      </c>
      <c r="Q30" s="71" t="str">
        <f t="shared" si="11"/>
        <v/>
      </c>
      <c r="R30" s="70" t="str">
        <f t="shared" si="27"/>
        <v/>
      </c>
      <c r="S30" s="70" t="str">
        <f t="shared" si="13"/>
        <v/>
      </c>
      <c r="T30" s="70" t="str">
        <f t="shared" si="28"/>
        <v/>
      </c>
      <c r="U30" s="68" t="str">
        <f t="shared" si="29"/>
        <v/>
      </c>
      <c r="V30" s="68" t="str">
        <f t="shared" si="30"/>
        <v/>
      </c>
      <c r="W30" s="68" t="str">
        <f t="shared" si="31"/>
        <v/>
      </c>
      <c r="X30" s="72" t="str">
        <f t="shared" si="32"/>
        <v/>
      </c>
      <c r="Y30" s="88"/>
      <c r="Z30" s="68" t="str">
        <f t="shared" si="33"/>
        <v/>
      </c>
    </row>
    <row r="31" spans="2:26" x14ac:dyDescent="0.2">
      <c r="B31" s="89"/>
      <c r="C31" s="75"/>
      <c r="D31" s="76"/>
      <c r="E31" s="76"/>
      <c r="F31" s="66" t="str">
        <f t="shared" si="20"/>
        <v/>
      </c>
      <c r="G31" s="66" t="str">
        <f t="shared" si="21"/>
        <v/>
      </c>
      <c r="H31" s="67" t="str">
        <f t="shared" si="22"/>
        <v/>
      </c>
      <c r="I31" s="67" t="str">
        <f t="shared" si="3"/>
        <v/>
      </c>
      <c r="J31" s="70" t="str">
        <f t="shared" si="23"/>
        <v/>
      </c>
      <c r="K31" s="69" t="str">
        <f t="shared" si="5"/>
        <v/>
      </c>
      <c r="L31" s="70" t="str">
        <f t="shared" si="24"/>
        <v/>
      </c>
      <c r="M31" s="70" t="str">
        <f t="shared" si="7"/>
        <v/>
      </c>
      <c r="N31" s="70" t="str">
        <f t="shared" si="25"/>
        <v/>
      </c>
      <c r="O31" s="67" t="str">
        <f t="shared" si="9"/>
        <v/>
      </c>
      <c r="P31" s="70" t="str">
        <f t="shared" si="26"/>
        <v/>
      </c>
      <c r="Q31" s="71" t="str">
        <f t="shared" si="11"/>
        <v/>
      </c>
      <c r="R31" s="70" t="str">
        <f t="shared" si="27"/>
        <v/>
      </c>
      <c r="S31" s="70" t="str">
        <f t="shared" si="13"/>
        <v/>
      </c>
      <c r="T31" s="70" t="str">
        <f t="shared" si="28"/>
        <v/>
      </c>
      <c r="U31" s="68" t="str">
        <f t="shared" si="29"/>
        <v/>
      </c>
      <c r="V31" s="68" t="str">
        <f t="shared" si="30"/>
        <v/>
      </c>
      <c r="W31" s="68" t="str">
        <f t="shared" si="31"/>
        <v/>
      </c>
      <c r="X31" s="72" t="str">
        <f t="shared" si="32"/>
        <v/>
      </c>
      <c r="Y31" s="88"/>
      <c r="Z31" s="68" t="str">
        <f t="shared" si="33"/>
        <v/>
      </c>
    </row>
    <row r="32" spans="2:26" x14ac:dyDescent="0.2">
      <c r="B32" s="89"/>
      <c r="C32" s="75"/>
      <c r="D32" s="76"/>
      <c r="E32" s="76"/>
      <c r="F32" s="66" t="str">
        <f t="shared" si="20"/>
        <v/>
      </c>
      <c r="G32" s="66" t="str">
        <f t="shared" si="21"/>
        <v/>
      </c>
      <c r="H32" s="67" t="str">
        <f t="shared" si="22"/>
        <v/>
      </c>
      <c r="I32" s="67" t="str">
        <f t="shared" si="3"/>
        <v/>
      </c>
      <c r="J32" s="70" t="str">
        <f t="shared" si="23"/>
        <v/>
      </c>
      <c r="K32" s="69" t="str">
        <f t="shared" si="5"/>
        <v/>
      </c>
      <c r="L32" s="70" t="str">
        <f t="shared" si="24"/>
        <v/>
      </c>
      <c r="M32" s="70" t="str">
        <f t="shared" si="7"/>
        <v/>
      </c>
      <c r="N32" s="70" t="str">
        <f t="shared" si="25"/>
        <v/>
      </c>
      <c r="O32" s="67" t="str">
        <f t="shared" si="9"/>
        <v/>
      </c>
      <c r="P32" s="70" t="str">
        <f t="shared" si="26"/>
        <v/>
      </c>
      <c r="Q32" s="71" t="str">
        <f t="shared" si="11"/>
        <v/>
      </c>
      <c r="R32" s="70" t="str">
        <f t="shared" si="27"/>
        <v/>
      </c>
      <c r="S32" s="70" t="str">
        <f t="shared" si="13"/>
        <v/>
      </c>
      <c r="T32" s="70" t="str">
        <f t="shared" si="28"/>
        <v/>
      </c>
      <c r="U32" s="68" t="str">
        <f t="shared" si="29"/>
        <v/>
      </c>
      <c r="V32" s="68" t="str">
        <f t="shared" si="30"/>
        <v/>
      </c>
      <c r="W32" s="68" t="str">
        <f t="shared" si="31"/>
        <v/>
      </c>
      <c r="X32" s="72" t="str">
        <f t="shared" si="32"/>
        <v/>
      </c>
      <c r="Y32" s="88"/>
      <c r="Z32" s="68" t="str">
        <f t="shared" si="33"/>
        <v/>
      </c>
    </row>
    <row r="33" spans="2:26" x14ac:dyDescent="0.2">
      <c r="B33" s="89"/>
      <c r="C33" s="75"/>
      <c r="D33" s="76"/>
      <c r="E33" s="76"/>
      <c r="F33" s="66" t="str">
        <f t="shared" si="20"/>
        <v/>
      </c>
      <c r="G33" s="66" t="str">
        <f t="shared" si="21"/>
        <v/>
      </c>
      <c r="H33" s="67" t="str">
        <f t="shared" si="22"/>
        <v/>
      </c>
      <c r="I33" s="67" t="str">
        <f t="shared" si="3"/>
        <v/>
      </c>
      <c r="J33" s="70" t="str">
        <f t="shared" si="23"/>
        <v/>
      </c>
      <c r="K33" s="69" t="str">
        <f t="shared" si="5"/>
        <v/>
      </c>
      <c r="L33" s="70" t="str">
        <f t="shared" si="24"/>
        <v/>
      </c>
      <c r="M33" s="70" t="str">
        <f t="shared" si="7"/>
        <v/>
      </c>
      <c r="N33" s="70" t="str">
        <f t="shared" si="25"/>
        <v/>
      </c>
      <c r="O33" s="67" t="str">
        <f t="shared" si="9"/>
        <v/>
      </c>
      <c r="P33" s="70" t="str">
        <f t="shared" si="26"/>
        <v/>
      </c>
      <c r="Q33" s="71" t="str">
        <f t="shared" si="11"/>
        <v/>
      </c>
      <c r="R33" s="70" t="str">
        <f t="shared" si="27"/>
        <v/>
      </c>
      <c r="S33" s="70" t="str">
        <f t="shared" si="13"/>
        <v/>
      </c>
      <c r="T33" s="70" t="str">
        <f t="shared" si="28"/>
        <v/>
      </c>
      <c r="U33" s="68" t="str">
        <f t="shared" si="29"/>
        <v/>
      </c>
      <c r="V33" s="68" t="str">
        <f t="shared" si="30"/>
        <v/>
      </c>
      <c r="W33" s="68" t="str">
        <f t="shared" si="31"/>
        <v/>
      </c>
      <c r="X33" s="72" t="str">
        <f t="shared" si="32"/>
        <v/>
      </c>
      <c r="Y33" s="88"/>
      <c r="Z33" s="68" t="str">
        <f t="shared" si="33"/>
        <v/>
      </c>
    </row>
    <row r="34" spans="2:26" x14ac:dyDescent="0.2">
      <c r="B34" s="89"/>
      <c r="C34" s="75"/>
      <c r="D34" s="76"/>
      <c r="E34" s="76"/>
      <c r="F34" s="66" t="str">
        <f t="shared" si="20"/>
        <v/>
      </c>
      <c r="G34" s="66" t="str">
        <f t="shared" si="21"/>
        <v/>
      </c>
      <c r="H34" s="67" t="str">
        <f t="shared" si="22"/>
        <v/>
      </c>
      <c r="I34" s="67" t="str">
        <f t="shared" si="3"/>
        <v/>
      </c>
      <c r="J34" s="70" t="str">
        <f t="shared" si="23"/>
        <v/>
      </c>
      <c r="K34" s="69" t="str">
        <f t="shared" si="5"/>
        <v/>
      </c>
      <c r="L34" s="70" t="str">
        <f t="shared" si="24"/>
        <v/>
      </c>
      <c r="M34" s="70" t="str">
        <f t="shared" si="7"/>
        <v/>
      </c>
      <c r="N34" s="70" t="str">
        <f t="shared" si="25"/>
        <v/>
      </c>
      <c r="O34" s="67" t="str">
        <f t="shared" si="9"/>
        <v/>
      </c>
      <c r="P34" s="70" t="str">
        <f t="shared" si="26"/>
        <v/>
      </c>
      <c r="Q34" s="71" t="str">
        <f t="shared" si="11"/>
        <v/>
      </c>
      <c r="R34" s="70" t="str">
        <f t="shared" si="27"/>
        <v/>
      </c>
      <c r="S34" s="70" t="str">
        <f t="shared" si="13"/>
        <v/>
      </c>
      <c r="T34" s="70" t="str">
        <f t="shared" si="28"/>
        <v/>
      </c>
      <c r="U34" s="68" t="str">
        <f t="shared" si="29"/>
        <v/>
      </c>
      <c r="V34" s="68" t="str">
        <f t="shared" si="30"/>
        <v/>
      </c>
      <c r="W34" s="68" t="str">
        <f t="shared" si="31"/>
        <v/>
      </c>
      <c r="X34" s="72" t="str">
        <f t="shared" si="32"/>
        <v/>
      </c>
      <c r="Y34" s="88"/>
      <c r="Z34" s="68" t="str">
        <f t="shared" si="33"/>
        <v/>
      </c>
    </row>
    <row r="35" spans="2:26" x14ac:dyDescent="0.2">
      <c r="B35" s="89"/>
      <c r="C35" s="75"/>
      <c r="D35" s="76"/>
      <c r="E35" s="76"/>
      <c r="F35" s="66" t="str">
        <f t="shared" si="20"/>
        <v/>
      </c>
      <c r="G35" s="66" t="str">
        <f t="shared" si="21"/>
        <v/>
      </c>
      <c r="H35" s="67" t="str">
        <f t="shared" si="22"/>
        <v/>
      </c>
      <c r="I35" s="67" t="str">
        <f t="shared" si="3"/>
        <v/>
      </c>
      <c r="J35" s="70" t="str">
        <f t="shared" si="23"/>
        <v/>
      </c>
      <c r="K35" s="69" t="str">
        <f t="shared" si="5"/>
        <v/>
      </c>
      <c r="L35" s="70" t="str">
        <f t="shared" si="24"/>
        <v/>
      </c>
      <c r="M35" s="70" t="str">
        <f t="shared" si="7"/>
        <v/>
      </c>
      <c r="N35" s="70" t="str">
        <f t="shared" si="25"/>
        <v/>
      </c>
      <c r="O35" s="67" t="str">
        <f t="shared" si="9"/>
        <v/>
      </c>
      <c r="P35" s="70" t="str">
        <f t="shared" si="26"/>
        <v/>
      </c>
      <c r="Q35" s="71" t="str">
        <f t="shared" si="11"/>
        <v/>
      </c>
      <c r="R35" s="70" t="str">
        <f t="shared" si="27"/>
        <v/>
      </c>
      <c r="S35" s="70" t="str">
        <f t="shared" si="13"/>
        <v/>
      </c>
      <c r="T35" s="70" t="str">
        <f t="shared" si="28"/>
        <v/>
      </c>
      <c r="U35" s="68" t="str">
        <f t="shared" si="29"/>
        <v/>
      </c>
      <c r="V35" s="68" t="str">
        <f t="shared" si="30"/>
        <v/>
      </c>
      <c r="W35" s="68" t="str">
        <f t="shared" si="31"/>
        <v/>
      </c>
      <c r="X35" s="72" t="str">
        <f t="shared" si="32"/>
        <v/>
      </c>
      <c r="Y35" s="88"/>
      <c r="Z35" s="68" t="str">
        <f t="shared" si="33"/>
        <v/>
      </c>
    </row>
    <row r="36" spans="2:26" x14ac:dyDescent="0.2">
      <c r="B36" s="89"/>
      <c r="C36" s="75"/>
      <c r="D36" s="76"/>
      <c r="E36" s="76"/>
      <c r="F36" s="66" t="str">
        <f t="shared" si="20"/>
        <v/>
      </c>
      <c r="G36" s="66" t="str">
        <f t="shared" si="21"/>
        <v/>
      </c>
      <c r="H36" s="67" t="str">
        <f t="shared" si="22"/>
        <v/>
      </c>
      <c r="I36" s="67" t="str">
        <f t="shared" si="3"/>
        <v/>
      </c>
      <c r="J36" s="70" t="str">
        <f t="shared" si="23"/>
        <v/>
      </c>
      <c r="K36" s="69" t="str">
        <f t="shared" si="5"/>
        <v/>
      </c>
      <c r="L36" s="70" t="str">
        <f t="shared" si="24"/>
        <v/>
      </c>
      <c r="M36" s="70" t="str">
        <f t="shared" si="7"/>
        <v/>
      </c>
      <c r="N36" s="70" t="str">
        <f t="shared" si="25"/>
        <v/>
      </c>
      <c r="O36" s="67" t="str">
        <f t="shared" si="9"/>
        <v/>
      </c>
      <c r="P36" s="70" t="str">
        <f t="shared" si="26"/>
        <v/>
      </c>
      <c r="Q36" s="71" t="str">
        <f t="shared" si="11"/>
        <v/>
      </c>
      <c r="R36" s="70" t="str">
        <f t="shared" si="27"/>
        <v/>
      </c>
      <c r="S36" s="70" t="str">
        <f t="shared" si="13"/>
        <v/>
      </c>
      <c r="T36" s="70" t="str">
        <f t="shared" si="28"/>
        <v/>
      </c>
      <c r="U36" s="68" t="str">
        <f t="shared" si="29"/>
        <v/>
      </c>
      <c r="V36" s="68" t="str">
        <f t="shared" si="30"/>
        <v/>
      </c>
      <c r="W36" s="68" t="str">
        <f t="shared" si="31"/>
        <v/>
      </c>
      <c r="X36" s="72" t="str">
        <f t="shared" si="32"/>
        <v/>
      </c>
      <c r="Y36" s="88"/>
      <c r="Z36" s="68" t="str">
        <f t="shared" si="33"/>
        <v/>
      </c>
    </row>
    <row r="37" spans="2:26" x14ac:dyDescent="0.2">
      <c r="B37" s="89"/>
      <c r="C37" s="75"/>
      <c r="D37" s="76"/>
      <c r="E37" s="76"/>
      <c r="F37" s="66" t="str">
        <f t="shared" si="20"/>
        <v/>
      </c>
      <c r="G37" s="66" t="str">
        <f t="shared" si="21"/>
        <v/>
      </c>
      <c r="H37" s="67" t="str">
        <f t="shared" si="22"/>
        <v/>
      </c>
      <c r="I37" s="67" t="str">
        <f t="shared" si="3"/>
        <v/>
      </c>
      <c r="J37" s="70" t="str">
        <f t="shared" si="23"/>
        <v/>
      </c>
      <c r="K37" s="69" t="str">
        <f t="shared" si="5"/>
        <v/>
      </c>
      <c r="L37" s="70" t="str">
        <f t="shared" si="24"/>
        <v/>
      </c>
      <c r="M37" s="70" t="str">
        <f t="shared" si="7"/>
        <v/>
      </c>
      <c r="N37" s="70" t="str">
        <f t="shared" si="25"/>
        <v/>
      </c>
      <c r="O37" s="67" t="str">
        <f t="shared" si="9"/>
        <v/>
      </c>
      <c r="P37" s="70" t="str">
        <f t="shared" si="26"/>
        <v/>
      </c>
      <c r="Q37" s="71" t="str">
        <f t="shared" si="11"/>
        <v/>
      </c>
      <c r="R37" s="70" t="str">
        <f t="shared" si="27"/>
        <v/>
      </c>
      <c r="S37" s="70" t="str">
        <f t="shared" si="13"/>
        <v/>
      </c>
      <c r="T37" s="70" t="str">
        <f t="shared" si="28"/>
        <v/>
      </c>
      <c r="U37" s="68" t="str">
        <f t="shared" si="29"/>
        <v/>
      </c>
      <c r="V37" s="68" t="str">
        <f t="shared" si="30"/>
        <v/>
      </c>
      <c r="W37" s="68" t="str">
        <f t="shared" si="31"/>
        <v/>
      </c>
      <c r="X37" s="72" t="str">
        <f t="shared" si="32"/>
        <v/>
      </c>
      <c r="Y37" s="88"/>
      <c r="Z37" s="68" t="str">
        <f t="shared" si="33"/>
        <v/>
      </c>
    </row>
    <row r="38" spans="2:26" x14ac:dyDescent="0.2">
      <c r="B38" s="89"/>
      <c r="C38" s="75"/>
      <c r="D38" s="76"/>
      <c r="E38" s="76"/>
      <c r="F38" s="66" t="str">
        <f t="shared" si="20"/>
        <v/>
      </c>
      <c r="G38" s="66" t="str">
        <f t="shared" si="21"/>
        <v/>
      </c>
      <c r="H38" s="67" t="str">
        <f t="shared" si="22"/>
        <v/>
      </c>
      <c r="I38" s="67" t="str">
        <f t="shared" si="3"/>
        <v/>
      </c>
      <c r="J38" s="70" t="str">
        <f t="shared" si="23"/>
        <v/>
      </c>
      <c r="K38" s="69" t="str">
        <f t="shared" si="5"/>
        <v/>
      </c>
      <c r="L38" s="70" t="str">
        <f t="shared" si="24"/>
        <v/>
      </c>
      <c r="M38" s="70" t="str">
        <f t="shared" si="7"/>
        <v/>
      </c>
      <c r="N38" s="70" t="str">
        <f t="shared" si="25"/>
        <v/>
      </c>
      <c r="O38" s="67" t="str">
        <f t="shared" si="9"/>
        <v/>
      </c>
      <c r="P38" s="70" t="str">
        <f t="shared" si="26"/>
        <v/>
      </c>
      <c r="Q38" s="71" t="str">
        <f t="shared" si="11"/>
        <v/>
      </c>
      <c r="R38" s="70" t="str">
        <f t="shared" si="27"/>
        <v/>
      </c>
      <c r="S38" s="70" t="str">
        <f t="shared" si="13"/>
        <v/>
      </c>
      <c r="T38" s="70" t="str">
        <f t="shared" si="28"/>
        <v/>
      </c>
      <c r="U38" s="68" t="str">
        <f t="shared" si="29"/>
        <v/>
      </c>
      <c r="V38" s="68" t="str">
        <f t="shared" si="30"/>
        <v/>
      </c>
      <c r="W38" s="68" t="str">
        <f t="shared" si="31"/>
        <v/>
      </c>
      <c r="X38" s="72" t="str">
        <f t="shared" si="32"/>
        <v/>
      </c>
      <c r="Y38" s="88"/>
      <c r="Z38" s="68" t="str">
        <f t="shared" si="33"/>
        <v/>
      </c>
    </row>
    <row r="39" spans="2:26" x14ac:dyDescent="0.2">
      <c r="B39" s="89"/>
      <c r="C39" s="75"/>
      <c r="D39" s="76"/>
      <c r="E39" s="76"/>
      <c r="F39" s="66" t="str">
        <f t="shared" si="20"/>
        <v/>
      </c>
      <c r="G39" s="66" t="str">
        <f t="shared" si="21"/>
        <v/>
      </c>
      <c r="H39" s="67" t="str">
        <f t="shared" si="22"/>
        <v/>
      </c>
      <c r="I39" s="67" t="str">
        <f t="shared" ref="I39:I70" si="34">IF(D39="","",VLOOKUP(C39,Prestaciones_2022,2))</f>
        <v/>
      </c>
      <c r="J39" s="70" t="str">
        <f t="shared" si="23"/>
        <v/>
      </c>
      <c r="K39" s="69" t="str">
        <f t="shared" ref="K39:K70" si="35">IF(D39="","",VLOOKUP(C39,Prestaciones_2022,3)/100)</f>
        <v/>
      </c>
      <c r="L39" s="70" t="str">
        <f t="shared" si="24"/>
        <v/>
      </c>
      <c r="M39" s="70" t="str">
        <f t="shared" ref="M39:M70" si="36">IF(D39="","",VLOOKUP(C39,Prestaciones_2022,4))</f>
        <v/>
      </c>
      <c r="N39" s="70" t="str">
        <f t="shared" si="25"/>
        <v/>
      </c>
      <c r="O39" s="67" t="str">
        <f t="shared" ref="O39:O70" si="37">IF(D39="","",VLOOKUP(C39,Prestaciones_2023,2))</f>
        <v/>
      </c>
      <c r="P39" s="70" t="str">
        <f t="shared" si="26"/>
        <v/>
      </c>
      <c r="Q39" s="71" t="str">
        <f t="shared" ref="Q39:Q70" si="38">IF(D39="","",VLOOKUP(C39,Prestaciones_2023,3)/100)</f>
        <v/>
      </c>
      <c r="R39" s="70" t="str">
        <f t="shared" si="27"/>
        <v/>
      </c>
      <c r="S39" s="70" t="str">
        <f t="shared" ref="S39:S70" si="39">IF(D39="","",VLOOKUP(C39,Prestaciones_2023,4))</f>
        <v/>
      </c>
      <c r="T39" s="70" t="str">
        <f t="shared" si="28"/>
        <v/>
      </c>
      <c r="U39" s="68" t="str">
        <f t="shared" si="29"/>
        <v/>
      </c>
      <c r="V39" s="68" t="str">
        <f t="shared" si="30"/>
        <v/>
      </c>
      <c r="W39" s="68" t="str">
        <f t="shared" si="31"/>
        <v/>
      </c>
      <c r="X39" s="72" t="str">
        <f t="shared" si="32"/>
        <v/>
      </c>
      <c r="Y39" s="88"/>
      <c r="Z39" s="68" t="str">
        <f t="shared" si="33"/>
        <v/>
      </c>
    </row>
    <row r="40" spans="2:26" x14ac:dyDescent="0.2">
      <c r="B40" s="89"/>
      <c r="C40" s="75"/>
      <c r="D40" s="76"/>
      <c r="E40" s="76"/>
      <c r="F40" s="66" t="str">
        <f t="shared" si="20"/>
        <v/>
      </c>
      <c r="G40" s="66" t="str">
        <f t="shared" si="21"/>
        <v/>
      </c>
      <c r="H40" s="67" t="str">
        <f t="shared" si="22"/>
        <v/>
      </c>
      <c r="I40" s="67" t="str">
        <f t="shared" si="34"/>
        <v/>
      </c>
      <c r="J40" s="70" t="str">
        <f t="shared" si="23"/>
        <v/>
      </c>
      <c r="K40" s="69" t="str">
        <f t="shared" si="35"/>
        <v/>
      </c>
      <c r="L40" s="70" t="str">
        <f t="shared" si="24"/>
        <v/>
      </c>
      <c r="M40" s="70" t="str">
        <f t="shared" si="36"/>
        <v/>
      </c>
      <c r="N40" s="70" t="str">
        <f t="shared" si="25"/>
        <v/>
      </c>
      <c r="O40" s="67" t="str">
        <f t="shared" si="37"/>
        <v/>
      </c>
      <c r="P40" s="70" t="str">
        <f t="shared" si="26"/>
        <v/>
      </c>
      <c r="Q40" s="71" t="str">
        <f t="shared" si="38"/>
        <v/>
      </c>
      <c r="R40" s="70" t="str">
        <f t="shared" si="27"/>
        <v/>
      </c>
      <c r="S40" s="70" t="str">
        <f t="shared" si="39"/>
        <v/>
      </c>
      <c r="T40" s="70" t="str">
        <f t="shared" si="28"/>
        <v/>
      </c>
      <c r="U40" s="68" t="str">
        <f t="shared" si="29"/>
        <v/>
      </c>
      <c r="V40" s="68" t="str">
        <f t="shared" si="30"/>
        <v/>
      </c>
      <c r="W40" s="68" t="str">
        <f t="shared" si="31"/>
        <v/>
      </c>
      <c r="X40" s="72" t="str">
        <f t="shared" si="32"/>
        <v/>
      </c>
      <c r="Y40" s="88"/>
      <c r="Z40" s="68" t="str">
        <f t="shared" si="33"/>
        <v/>
      </c>
    </row>
    <row r="41" spans="2:26" x14ac:dyDescent="0.2">
      <c r="B41" s="89"/>
      <c r="C41" s="75"/>
      <c r="D41" s="76"/>
      <c r="E41" s="76"/>
      <c r="F41" s="66" t="str">
        <f t="shared" si="20"/>
        <v/>
      </c>
      <c r="G41" s="66" t="str">
        <f t="shared" si="21"/>
        <v/>
      </c>
      <c r="H41" s="67" t="str">
        <f t="shared" si="22"/>
        <v/>
      </c>
      <c r="I41" s="67" t="str">
        <f t="shared" si="34"/>
        <v/>
      </c>
      <c r="J41" s="70" t="str">
        <f t="shared" si="23"/>
        <v/>
      </c>
      <c r="K41" s="69" t="str">
        <f t="shared" si="35"/>
        <v/>
      </c>
      <c r="L41" s="70" t="str">
        <f t="shared" si="24"/>
        <v/>
      </c>
      <c r="M41" s="70" t="str">
        <f t="shared" si="36"/>
        <v/>
      </c>
      <c r="N41" s="70" t="str">
        <f t="shared" si="25"/>
        <v/>
      </c>
      <c r="O41" s="67" t="str">
        <f t="shared" si="37"/>
        <v/>
      </c>
      <c r="P41" s="70" t="str">
        <f t="shared" si="26"/>
        <v/>
      </c>
      <c r="Q41" s="71" t="str">
        <f t="shared" si="38"/>
        <v/>
      </c>
      <c r="R41" s="70" t="str">
        <f t="shared" si="27"/>
        <v/>
      </c>
      <c r="S41" s="70" t="str">
        <f t="shared" si="39"/>
        <v/>
      </c>
      <c r="T41" s="70" t="str">
        <f t="shared" si="28"/>
        <v/>
      </c>
      <c r="U41" s="68" t="str">
        <f t="shared" si="29"/>
        <v/>
      </c>
      <c r="V41" s="68" t="str">
        <f t="shared" si="30"/>
        <v/>
      </c>
      <c r="W41" s="68" t="str">
        <f t="shared" si="31"/>
        <v/>
      </c>
      <c r="X41" s="72" t="str">
        <f t="shared" si="32"/>
        <v/>
      </c>
      <c r="Y41" s="88"/>
      <c r="Z41" s="68" t="str">
        <f t="shared" si="33"/>
        <v/>
      </c>
    </row>
    <row r="42" spans="2:26" x14ac:dyDescent="0.2">
      <c r="B42" s="89"/>
      <c r="C42" s="75"/>
      <c r="D42" s="76"/>
      <c r="E42" s="76"/>
      <c r="F42" s="66" t="str">
        <f t="shared" si="20"/>
        <v/>
      </c>
      <c r="G42" s="66" t="str">
        <f t="shared" si="21"/>
        <v/>
      </c>
      <c r="H42" s="67" t="str">
        <f t="shared" si="22"/>
        <v/>
      </c>
      <c r="I42" s="67" t="str">
        <f t="shared" si="34"/>
        <v/>
      </c>
      <c r="J42" s="70" t="str">
        <f t="shared" si="23"/>
        <v/>
      </c>
      <c r="K42" s="69" t="str">
        <f t="shared" si="35"/>
        <v/>
      </c>
      <c r="L42" s="70" t="str">
        <f t="shared" si="24"/>
        <v/>
      </c>
      <c r="M42" s="70" t="str">
        <f t="shared" si="36"/>
        <v/>
      </c>
      <c r="N42" s="70" t="str">
        <f t="shared" si="25"/>
        <v/>
      </c>
      <c r="O42" s="67" t="str">
        <f t="shared" si="37"/>
        <v/>
      </c>
      <c r="P42" s="70" t="str">
        <f t="shared" si="26"/>
        <v/>
      </c>
      <c r="Q42" s="71" t="str">
        <f t="shared" si="38"/>
        <v/>
      </c>
      <c r="R42" s="70" t="str">
        <f t="shared" si="27"/>
        <v/>
      </c>
      <c r="S42" s="70" t="str">
        <f t="shared" si="39"/>
        <v/>
      </c>
      <c r="T42" s="70" t="str">
        <f t="shared" si="28"/>
        <v/>
      </c>
      <c r="U42" s="68" t="str">
        <f t="shared" si="29"/>
        <v/>
      </c>
      <c r="V42" s="68" t="str">
        <f t="shared" si="30"/>
        <v/>
      </c>
      <c r="W42" s="68" t="str">
        <f t="shared" si="31"/>
        <v/>
      </c>
      <c r="X42" s="72" t="str">
        <f t="shared" si="32"/>
        <v/>
      </c>
      <c r="Y42" s="88"/>
      <c r="Z42" s="68" t="str">
        <f t="shared" si="33"/>
        <v/>
      </c>
    </row>
    <row r="43" spans="2:26" x14ac:dyDescent="0.2">
      <c r="B43" s="89"/>
      <c r="C43" s="75"/>
      <c r="D43" s="76"/>
      <c r="E43" s="76"/>
      <c r="F43" s="66" t="str">
        <f t="shared" si="20"/>
        <v/>
      </c>
      <c r="G43" s="66" t="str">
        <f t="shared" si="21"/>
        <v/>
      </c>
      <c r="H43" s="67" t="str">
        <f t="shared" si="22"/>
        <v/>
      </c>
      <c r="I43" s="67" t="str">
        <f t="shared" si="34"/>
        <v/>
      </c>
      <c r="J43" s="70" t="str">
        <f t="shared" si="23"/>
        <v/>
      </c>
      <c r="K43" s="69" t="str">
        <f t="shared" si="35"/>
        <v/>
      </c>
      <c r="L43" s="70" t="str">
        <f t="shared" si="24"/>
        <v/>
      </c>
      <c r="M43" s="70" t="str">
        <f t="shared" si="36"/>
        <v/>
      </c>
      <c r="N43" s="70" t="str">
        <f t="shared" si="25"/>
        <v/>
      </c>
      <c r="O43" s="67" t="str">
        <f t="shared" si="37"/>
        <v/>
      </c>
      <c r="P43" s="70" t="str">
        <f t="shared" si="26"/>
        <v/>
      </c>
      <c r="Q43" s="71" t="str">
        <f t="shared" si="38"/>
        <v/>
      </c>
      <c r="R43" s="70" t="str">
        <f t="shared" si="27"/>
        <v/>
      </c>
      <c r="S43" s="70" t="str">
        <f t="shared" si="39"/>
        <v/>
      </c>
      <c r="T43" s="70" t="str">
        <f t="shared" si="28"/>
        <v/>
      </c>
      <c r="U43" s="68" t="str">
        <f t="shared" si="29"/>
        <v/>
      </c>
      <c r="V43" s="68" t="str">
        <f t="shared" si="30"/>
        <v/>
      </c>
      <c r="W43" s="68" t="str">
        <f t="shared" si="31"/>
        <v/>
      </c>
      <c r="X43" s="72" t="str">
        <f t="shared" si="32"/>
        <v/>
      </c>
      <c r="Y43" s="88"/>
      <c r="Z43" s="68" t="str">
        <f t="shared" si="33"/>
        <v/>
      </c>
    </row>
    <row r="44" spans="2:26" x14ac:dyDescent="0.2">
      <c r="B44" s="89"/>
      <c r="C44" s="75"/>
      <c r="D44" s="76"/>
      <c r="E44" s="76"/>
      <c r="F44" s="66" t="str">
        <f t="shared" si="20"/>
        <v/>
      </c>
      <c r="G44" s="66" t="str">
        <f t="shared" si="21"/>
        <v/>
      </c>
      <c r="H44" s="67" t="str">
        <f t="shared" si="22"/>
        <v/>
      </c>
      <c r="I44" s="67" t="str">
        <f t="shared" si="34"/>
        <v/>
      </c>
      <c r="J44" s="70" t="str">
        <f t="shared" si="23"/>
        <v/>
      </c>
      <c r="K44" s="69" t="str">
        <f t="shared" si="35"/>
        <v/>
      </c>
      <c r="L44" s="70" t="str">
        <f t="shared" si="24"/>
        <v/>
      </c>
      <c r="M44" s="70" t="str">
        <f t="shared" si="36"/>
        <v/>
      </c>
      <c r="N44" s="70" t="str">
        <f t="shared" si="25"/>
        <v/>
      </c>
      <c r="O44" s="67" t="str">
        <f t="shared" si="37"/>
        <v/>
      </c>
      <c r="P44" s="70" t="str">
        <f t="shared" si="26"/>
        <v/>
      </c>
      <c r="Q44" s="71" t="str">
        <f t="shared" si="38"/>
        <v/>
      </c>
      <c r="R44" s="70" t="str">
        <f t="shared" si="27"/>
        <v/>
      </c>
      <c r="S44" s="70" t="str">
        <f t="shared" si="39"/>
        <v/>
      </c>
      <c r="T44" s="70" t="str">
        <f t="shared" si="28"/>
        <v/>
      </c>
      <c r="U44" s="68" t="str">
        <f t="shared" si="29"/>
        <v/>
      </c>
      <c r="V44" s="68" t="str">
        <f t="shared" si="30"/>
        <v/>
      </c>
      <c r="W44" s="68" t="str">
        <f t="shared" si="31"/>
        <v/>
      </c>
      <c r="X44" s="72" t="str">
        <f t="shared" si="32"/>
        <v/>
      </c>
      <c r="Y44" s="88"/>
      <c r="Z44" s="68" t="str">
        <f t="shared" si="33"/>
        <v/>
      </c>
    </row>
    <row r="45" spans="2:26" x14ac:dyDescent="0.2">
      <c r="B45" s="89"/>
      <c r="C45" s="75"/>
      <c r="D45" s="76"/>
      <c r="E45" s="76"/>
      <c r="F45" s="66" t="str">
        <f t="shared" si="20"/>
        <v/>
      </c>
      <c r="G45" s="66" t="str">
        <f t="shared" si="21"/>
        <v/>
      </c>
      <c r="H45" s="67" t="str">
        <f t="shared" si="22"/>
        <v/>
      </c>
      <c r="I45" s="67" t="str">
        <f t="shared" si="34"/>
        <v/>
      </c>
      <c r="J45" s="70" t="str">
        <f t="shared" si="23"/>
        <v/>
      </c>
      <c r="K45" s="69" t="str">
        <f t="shared" si="35"/>
        <v/>
      </c>
      <c r="L45" s="70" t="str">
        <f t="shared" si="24"/>
        <v/>
      </c>
      <c r="M45" s="70" t="str">
        <f t="shared" si="36"/>
        <v/>
      </c>
      <c r="N45" s="70" t="str">
        <f t="shared" si="25"/>
        <v/>
      </c>
      <c r="O45" s="67" t="str">
        <f t="shared" si="37"/>
        <v/>
      </c>
      <c r="P45" s="70" t="str">
        <f t="shared" si="26"/>
        <v/>
      </c>
      <c r="Q45" s="71" t="str">
        <f t="shared" si="38"/>
        <v/>
      </c>
      <c r="R45" s="70" t="str">
        <f t="shared" si="27"/>
        <v/>
      </c>
      <c r="S45" s="70" t="str">
        <f t="shared" si="39"/>
        <v/>
      </c>
      <c r="T45" s="70" t="str">
        <f t="shared" si="28"/>
        <v/>
      </c>
      <c r="U45" s="68" t="str">
        <f t="shared" si="29"/>
        <v/>
      </c>
      <c r="V45" s="68" t="str">
        <f t="shared" si="30"/>
        <v/>
      </c>
      <c r="W45" s="68" t="str">
        <f t="shared" si="31"/>
        <v/>
      </c>
      <c r="X45" s="72" t="str">
        <f t="shared" si="32"/>
        <v/>
      </c>
      <c r="Y45" s="88"/>
      <c r="Z45" s="68" t="str">
        <f t="shared" si="33"/>
        <v/>
      </c>
    </row>
    <row r="46" spans="2:26" x14ac:dyDescent="0.2">
      <c r="B46" s="89"/>
      <c r="C46" s="75"/>
      <c r="D46" s="76"/>
      <c r="E46" s="76"/>
      <c r="F46" s="66" t="str">
        <f t="shared" si="20"/>
        <v/>
      </c>
      <c r="G46" s="66" t="str">
        <f t="shared" si="21"/>
        <v/>
      </c>
      <c r="H46" s="67" t="str">
        <f t="shared" si="22"/>
        <v/>
      </c>
      <c r="I46" s="67" t="str">
        <f t="shared" si="34"/>
        <v/>
      </c>
      <c r="J46" s="70" t="str">
        <f t="shared" si="23"/>
        <v/>
      </c>
      <c r="K46" s="69" t="str">
        <f t="shared" si="35"/>
        <v/>
      </c>
      <c r="L46" s="70" t="str">
        <f t="shared" si="24"/>
        <v/>
      </c>
      <c r="M46" s="70" t="str">
        <f t="shared" si="36"/>
        <v/>
      </c>
      <c r="N46" s="70" t="str">
        <f t="shared" si="25"/>
        <v/>
      </c>
      <c r="O46" s="67" t="str">
        <f t="shared" si="37"/>
        <v/>
      </c>
      <c r="P46" s="70" t="str">
        <f t="shared" si="26"/>
        <v/>
      </c>
      <c r="Q46" s="71" t="str">
        <f t="shared" si="38"/>
        <v/>
      </c>
      <c r="R46" s="70" t="str">
        <f t="shared" si="27"/>
        <v/>
      </c>
      <c r="S46" s="70" t="str">
        <f t="shared" si="39"/>
        <v/>
      </c>
      <c r="T46" s="70" t="str">
        <f t="shared" si="28"/>
        <v/>
      </c>
      <c r="U46" s="68" t="str">
        <f t="shared" si="29"/>
        <v/>
      </c>
      <c r="V46" s="68" t="str">
        <f t="shared" si="30"/>
        <v/>
      </c>
      <c r="W46" s="68" t="str">
        <f t="shared" si="31"/>
        <v/>
      </c>
      <c r="X46" s="72" t="str">
        <f t="shared" si="32"/>
        <v/>
      </c>
      <c r="Y46" s="88"/>
      <c r="Z46" s="68" t="str">
        <f t="shared" si="33"/>
        <v/>
      </c>
    </row>
    <row r="47" spans="2:26" x14ac:dyDescent="0.2">
      <c r="B47" s="89"/>
      <c r="C47" s="75"/>
      <c r="D47" s="76"/>
      <c r="E47" s="76"/>
      <c r="F47" s="66" t="str">
        <f t="shared" si="20"/>
        <v/>
      </c>
      <c r="G47" s="66" t="str">
        <f t="shared" si="21"/>
        <v/>
      </c>
      <c r="H47" s="67" t="str">
        <f t="shared" si="22"/>
        <v/>
      </c>
      <c r="I47" s="67" t="str">
        <f t="shared" si="34"/>
        <v/>
      </c>
      <c r="J47" s="70" t="str">
        <f t="shared" si="23"/>
        <v/>
      </c>
      <c r="K47" s="69" t="str">
        <f t="shared" si="35"/>
        <v/>
      </c>
      <c r="L47" s="70" t="str">
        <f t="shared" si="24"/>
        <v/>
      </c>
      <c r="M47" s="70" t="str">
        <f t="shared" si="36"/>
        <v/>
      </c>
      <c r="N47" s="70" t="str">
        <f t="shared" si="25"/>
        <v/>
      </c>
      <c r="O47" s="67" t="str">
        <f t="shared" si="37"/>
        <v/>
      </c>
      <c r="P47" s="70" t="str">
        <f t="shared" si="26"/>
        <v/>
      </c>
      <c r="Q47" s="71" t="str">
        <f t="shared" si="38"/>
        <v/>
      </c>
      <c r="R47" s="70" t="str">
        <f t="shared" si="27"/>
        <v/>
      </c>
      <c r="S47" s="70" t="str">
        <f t="shared" si="39"/>
        <v/>
      </c>
      <c r="T47" s="70" t="str">
        <f t="shared" si="28"/>
        <v/>
      </c>
      <c r="U47" s="68" t="str">
        <f t="shared" si="29"/>
        <v/>
      </c>
      <c r="V47" s="68" t="str">
        <f t="shared" si="30"/>
        <v/>
      </c>
      <c r="W47" s="68" t="str">
        <f t="shared" si="31"/>
        <v/>
      </c>
      <c r="X47" s="72" t="str">
        <f t="shared" si="32"/>
        <v/>
      </c>
      <c r="Y47" s="88"/>
      <c r="Z47" s="68" t="str">
        <f t="shared" si="33"/>
        <v/>
      </c>
    </row>
    <row r="48" spans="2:26" x14ac:dyDescent="0.2">
      <c r="B48" s="89"/>
      <c r="C48" s="75"/>
      <c r="D48" s="76"/>
      <c r="E48" s="76"/>
      <c r="F48" s="66" t="str">
        <f t="shared" si="20"/>
        <v/>
      </c>
      <c r="G48" s="66" t="str">
        <f t="shared" si="21"/>
        <v/>
      </c>
      <c r="H48" s="67" t="str">
        <f t="shared" si="22"/>
        <v/>
      </c>
      <c r="I48" s="67" t="str">
        <f t="shared" si="34"/>
        <v/>
      </c>
      <c r="J48" s="70" t="str">
        <f t="shared" si="23"/>
        <v/>
      </c>
      <c r="K48" s="69" t="str">
        <f t="shared" si="35"/>
        <v/>
      </c>
      <c r="L48" s="70" t="str">
        <f t="shared" si="24"/>
        <v/>
      </c>
      <c r="M48" s="70" t="str">
        <f t="shared" si="36"/>
        <v/>
      </c>
      <c r="N48" s="70" t="str">
        <f t="shared" si="25"/>
        <v/>
      </c>
      <c r="O48" s="67" t="str">
        <f t="shared" si="37"/>
        <v/>
      </c>
      <c r="P48" s="70" t="str">
        <f t="shared" si="26"/>
        <v/>
      </c>
      <c r="Q48" s="71" t="str">
        <f t="shared" si="38"/>
        <v/>
      </c>
      <c r="R48" s="70" t="str">
        <f t="shared" si="27"/>
        <v/>
      </c>
      <c r="S48" s="70" t="str">
        <f t="shared" si="39"/>
        <v/>
      </c>
      <c r="T48" s="70" t="str">
        <f t="shared" si="28"/>
        <v/>
      </c>
      <c r="U48" s="68" t="str">
        <f t="shared" si="29"/>
        <v/>
      </c>
      <c r="V48" s="68" t="str">
        <f t="shared" si="30"/>
        <v/>
      </c>
      <c r="W48" s="68" t="str">
        <f t="shared" si="31"/>
        <v/>
      </c>
      <c r="X48" s="72" t="str">
        <f t="shared" si="32"/>
        <v/>
      </c>
      <c r="Y48" s="88"/>
      <c r="Z48" s="68" t="str">
        <f t="shared" si="33"/>
        <v/>
      </c>
    </row>
    <row r="49" spans="2:26" x14ac:dyDescent="0.2">
      <c r="B49" s="89"/>
      <c r="C49" s="75"/>
      <c r="D49" s="76"/>
      <c r="E49" s="76"/>
      <c r="F49" s="66" t="str">
        <f t="shared" si="20"/>
        <v/>
      </c>
      <c r="G49" s="66" t="str">
        <f t="shared" si="21"/>
        <v/>
      </c>
      <c r="H49" s="67" t="str">
        <f t="shared" si="22"/>
        <v/>
      </c>
      <c r="I49" s="67" t="str">
        <f t="shared" si="34"/>
        <v/>
      </c>
      <c r="J49" s="70" t="str">
        <f t="shared" si="23"/>
        <v/>
      </c>
      <c r="K49" s="69" t="str">
        <f t="shared" si="35"/>
        <v/>
      </c>
      <c r="L49" s="70" t="str">
        <f t="shared" si="24"/>
        <v/>
      </c>
      <c r="M49" s="70" t="str">
        <f t="shared" si="36"/>
        <v/>
      </c>
      <c r="N49" s="70" t="str">
        <f t="shared" si="25"/>
        <v/>
      </c>
      <c r="O49" s="67" t="str">
        <f t="shared" si="37"/>
        <v/>
      </c>
      <c r="P49" s="70" t="str">
        <f t="shared" si="26"/>
        <v/>
      </c>
      <c r="Q49" s="71" t="str">
        <f t="shared" si="38"/>
        <v/>
      </c>
      <c r="R49" s="70" t="str">
        <f t="shared" si="27"/>
        <v/>
      </c>
      <c r="S49" s="70" t="str">
        <f t="shared" si="39"/>
        <v/>
      </c>
      <c r="T49" s="70" t="str">
        <f t="shared" si="28"/>
        <v/>
      </c>
      <c r="U49" s="68" t="str">
        <f t="shared" si="29"/>
        <v/>
      </c>
      <c r="V49" s="68" t="str">
        <f t="shared" si="30"/>
        <v/>
      </c>
      <c r="W49" s="68" t="str">
        <f t="shared" si="31"/>
        <v/>
      </c>
      <c r="X49" s="72" t="str">
        <f t="shared" si="32"/>
        <v/>
      </c>
      <c r="Y49" s="88"/>
      <c r="Z49" s="68" t="str">
        <f t="shared" si="33"/>
        <v/>
      </c>
    </row>
    <row r="50" spans="2:26" x14ac:dyDescent="0.2">
      <c r="B50" s="89"/>
      <c r="C50" s="75"/>
      <c r="D50" s="76"/>
      <c r="E50" s="76"/>
      <c r="F50" s="66" t="str">
        <f t="shared" si="20"/>
        <v/>
      </c>
      <c r="G50" s="66" t="str">
        <f t="shared" si="21"/>
        <v/>
      </c>
      <c r="H50" s="67" t="str">
        <f t="shared" si="22"/>
        <v/>
      </c>
      <c r="I50" s="67" t="str">
        <f t="shared" si="34"/>
        <v/>
      </c>
      <c r="J50" s="70" t="str">
        <f t="shared" si="23"/>
        <v/>
      </c>
      <c r="K50" s="69" t="str">
        <f t="shared" si="35"/>
        <v/>
      </c>
      <c r="L50" s="70" t="str">
        <f t="shared" si="24"/>
        <v/>
      </c>
      <c r="M50" s="70" t="str">
        <f t="shared" si="36"/>
        <v/>
      </c>
      <c r="N50" s="70" t="str">
        <f t="shared" si="25"/>
        <v/>
      </c>
      <c r="O50" s="67" t="str">
        <f t="shared" si="37"/>
        <v/>
      </c>
      <c r="P50" s="70" t="str">
        <f t="shared" si="26"/>
        <v/>
      </c>
      <c r="Q50" s="71" t="str">
        <f t="shared" si="38"/>
        <v/>
      </c>
      <c r="R50" s="70" t="str">
        <f t="shared" si="27"/>
        <v/>
      </c>
      <c r="S50" s="70" t="str">
        <f t="shared" si="39"/>
        <v/>
      </c>
      <c r="T50" s="70" t="str">
        <f t="shared" si="28"/>
        <v/>
      </c>
      <c r="U50" s="68" t="str">
        <f t="shared" si="29"/>
        <v/>
      </c>
      <c r="V50" s="68" t="str">
        <f t="shared" si="30"/>
        <v/>
      </c>
      <c r="W50" s="68" t="str">
        <f t="shared" si="31"/>
        <v/>
      </c>
      <c r="X50" s="72" t="str">
        <f t="shared" si="32"/>
        <v/>
      </c>
      <c r="Y50" s="88"/>
      <c r="Z50" s="68" t="str">
        <f t="shared" si="33"/>
        <v/>
      </c>
    </row>
    <row r="51" spans="2:26" x14ac:dyDescent="0.2">
      <c r="B51" s="89"/>
      <c r="C51" s="75"/>
      <c r="D51" s="76"/>
      <c r="E51" s="76"/>
      <c r="F51" s="66" t="str">
        <f t="shared" si="20"/>
        <v/>
      </c>
      <c r="G51" s="66" t="str">
        <f t="shared" si="21"/>
        <v/>
      </c>
      <c r="H51" s="67" t="str">
        <f t="shared" si="22"/>
        <v/>
      </c>
      <c r="I51" s="67" t="str">
        <f t="shared" si="34"/>
        <v/>
      </c>
      <c r="J51" s="70" t="str">
        <f t="shared" si="23"/>
        <v/>
      </c>
      <c r="K51" s="69" t="str">
        <f t="shared" si="35"/>
        <v/>
      </c>
      <c r="L51" s="70" t="str">
        <f t="shared" si="24"/>
        <v/>
      </c>
      <c r="M51" s="70" t="str">
        <f t="shared" si="36"/>
        <v/>
      </c>
      <c r="N51" s="70" t="str">
        <f t="shared" si="25"/>
        <v/>
      </c>
      <c r="O51" s="67" t="str">
        <f t="shared" si="37"/>
        <v/>
      </c>
      <c r="P51" s="70" t="str">
        <f t="shared" si="26"/>
        <v/>
      </c>
      <c r="Q51" s="71" t="str">
        <f t="shared" si="38"/>
        <v/>
      </c>
      <c r="R51" s="70" t="str">
        <f t="shared" si="27"/>
        <v/>
      </c>
      <c r="S51" s="70" t="str">
        <f t="shared" si="39"/>
        <v/>
      </c>
      <c r="T51" s="70" t="str">
        <f t="shared" si="28"/>
        <v/>
      </c>
      <c r="U51" s="68" t="str">
        <f t="shared" si="29"/>
        <v/>
      </c>
      <c r="V51" s="68" t="str">
        <f t="shared" si="30"/>
        <v/>
      </c>
      <c r="W51" s="68" t="str">
        <f t="shared" si="31"/>
        <v/>
      </c>
      <c r="X51" s="72" t="str">
        <f t="shared" si="32"/>
        <v/>
      </c>
      <c r="Y51" s="88"/>
      <c r="Z51" s="68" t="str">
        <f t="shared" si="33"/>
        <v/>
      </c>
    </row>
    <row r="52" spans="2:26" x14ac:dyDescent="0.2">
      <c r="B52" s="89"/>
      <c r="C52" s="75"/>
      <c r="D52" s="76"/>
      <c r="E52" s="76"/>
      <c r="F52" s="66" t="str">
        <f t="shared" si="20"/>
        <v/>
      </c>
      <c r="G52" s="66" t="str">
        <f t="shared" si="21"/>
        <v/>
      </c>
      <c r="H52" s="67" t="str">
        <f t="shared" si="22"/>
        <v/>
      </c>
      <c r="I52" s="67" t="str">
        <f t="shared" si="34"/>
        <v/>
      </c>
      <c r="J52" s="70" t="str">
        <f t="shared" si="23"/>
        <v/>
      </c>
      <c r="K52" s="69" t="str">
        <f t="shared" si="35"/>
        <v/>
      </c>
      <c r="L52" s="70" t="str">
        <f t="shared" si="24"/>
        <v/>
      </c>
      <c r="M52" s="70" t="str">
        <f t="shared" si="36"/>
        <v/>
      </c>
      <c r="N52" s="70" t="str">
        <f t="shared" si="25"/>
        <v/>
      </c>
      <c r="O52" s="67" t="str">
        <f t="shared" si="37"/>
        <v/>
      </c>
      <c r="P52" s="70" t="str">
        <f t="shared" si="26"/>
        <v/>
      </c>
      <c r="Q52" s="71" t="str">
        <f t="shared" si="38"/>
        <v/>
      </c>
      <c r="R52" s="70" t="str">
        <f t="shared" si="27"/>
        <v/>
      </c>
      <c r="S52" s="70" t="str">
        <f t="shared" si="39"/>
        <v/>
      </c>
      <c r="T52" s="70" t="str">
        <f t="shared" si="28"/>
        <v/>
      </c>
      <c r="U52" s="68" t="str">
        <f t="shared" si="29"/>
        <v/>
      </c>
      <c r="V52" s="68" t="str">
        <f t="shared" si="30"/>
        <v/>
      </c>
      <c r="W52" s="68" t="str">
        <f t="shared" si="31"/>
        <v/>
      </c>
      <c r="X52" s="72" t="str">
        <f t="shared" si="32"/>
        <v/>
      </c>
      <c r="Y52" s="88"/>
      <c r="Z52" s="68" t="str">
        <f t="shared" si="33"/>
        <v/>
      </c>
    </row>
    <row r="53" spans="2:26" x14ac:dyDescent="0.2">
      <c r="B53" s="89"/>
      <c r="C53" s="75"/>
      <c r="D53" s="76"/>
      <c r="E53" s="76"/>
      <c r="F53" s="66" t="str">
        <f t="shared" si="20"/>
        <v/>
      </c>
      <c r="G53" s="66" t="str">
        <f t="shared" si="21"/>
        <v/>
      </c>
      <c r="H53" s="67" t="str">
        <f t="shared" si="22"/>
        <v/>
      </c>
      <c r="I53" s="67" t="str">
        <f t="shared" si="34"/>
        <v/>
      </c>
      <c r="J53" s="70" t="str">
        <f t="shared" si="23"/>
        <v/>
      </c>
      <c r="K53" s="69" t="str">
        <f t="shared" si="35"/>
        <v/>
      </c>
      <c r="L53" s="70" t="str">
        <f t="shared" si="24"/>
        <v/>
      </c>
      <c r="M53" s="70" t="str">
        <f t="shared" si="36"/>
        <v/>
      </c>
      <c r="N53" s="70" t="str">
        <f t="shared" si="25"/>
        <v/>
      </c>
      <c r="O53" s="67" t="str">
        <f t="shared" si="37"/>
        <v/>
      </c>
      <c r="P53" s="70" t="str">
        <f t="shared" si="26"/>
        <v/>
      </c>
      <c r="Q53" s="71" t="str">
        <f t="shared" si="38"/>
        <v/>
      </c>
      <c r="R53" s="70" t="str">
        <f t="shared" si="27"/>
        <v/>
      </c>
      <c r="S53" s="70" t="str">
        <f t="shared" si="39"/>
        <v/>
      </c>
      <c r="T53" s="70" t="str">
        <f t="shared" si="28"/>
        <v/>
      </c>
      <c r="U53" s="68" t="str">
        <f t="shared" si="29"/>
        <v/>
      </c>
      <c r="V53" s="68" t="str">
        <f t="shared" si="30"/>
        <v/>
      </c>
      <c r="W53" s="68" t="str">
        <f t="shared" si="31"/>
        <v/>
      </c>
      <c r="X53" s="72" t="str">
        <f t="shared" si="32"/>
        <v/>
      </c>
      <c r="Y53" s="88"/>
      <c r="Z53" s="68" t="str">
        <f t="shared" si="33"/>
        <v/>
      </c>
    </row>
    <row r="54" spans="2:26" x14ac:dyDescent="0.2">
      <c r="B54" s="89"/>
      <c r="C54" s="75"/>
      <c r="D54" s="76"/>
      <c r="E54" s="76"/>
      <c r="F54" s="66" t="str">
        <f t="shared" si="20"/>
        <v/>
      </c>
      <c r="G54" s="66" t="str">
        <f t="shared" si="21"/>
        <v/>
      </c>
      <c r="H54" s="67" t="str">
        <f t="shared" si="22"/>
        <v/>
      </c>
      <c r="I54" s="67" t="str">
        <f t="shared" si="34"/>
        <v/>
      </c>
      <c r="J54" s="70" t="str">
        <f t="shared" si="23"/>
        <v/>
      </c>
      <c r="K54" s="69" t="str">
        <f t="shared" si="35"/>
        <v/>
      </c>
      <c r="L54" s="70" t="str">
        <f t="shared" si="24"/>
        <v/>
      </c>
      <c r="M54" s="70" t="str">
        <f t="shared" si="36"/>
        <v/>
      </c>
      <c r="N54" s="70" t="str">
        <f t="shared" si="25"/>
        <v/>
      </c>
      <c r="O54" s="67" t="str">
        <f t="shared" si="37"/>
        <v/>
      </c>
      <c r="P54" s="70" t="str">
        <f t="shared" si="26"/>
        <v/>
      </c>
      <c r="Q54" s="71" t="str">
        <f t="shared" si="38"/>
        <v/>
      </c>
      <c r="R54" s="70" t="str">
        <f t="shared" si="27"/>
        <v/>
      </c>
      <c r="S54" s="70" t="str">
        <f t="shared" si="39"/>
        <v/>
      </c>
      <c r="T54" s="70" t="str">
        <f t="shared" si="28"/>
        <v/>
      </c>
      <c r="U54" s="68" t="str">
        <f t="shared" si="29"/>
        <v/>
      </c>
      <c r="V54" s="68" t="str">
        <f t="shared" si="30"/>
        <v/>
      </c>
      <c r="W54" s="68" t="str">
        <f t="shared" si="31"/>
        <v/>
      </c>
      <c r="X54" s="72" t="str">
        <f t="shared" si="32"/>
        <v/>
      </c>
      <c r="Y54" s="88"/>
      <c r="Z54" s="68" t="str">
        <f t="shared" si="33"/>
        <v/>
      </c>
    </row>
    <row r="55" spans="2:26" x14ac:dyDescent="0.2">
      <c r="B55" s="89"/>
      <c r="C55" s="75"/>
      <c r="D55" s="76"/>
      <c r="E55" s="76"/>
      <c r="F55" s="66" t="str">
        <f t="shared" si="20"/>
        <v/>
      </c>
      <c r="G55" s="66" t="str">
        <f t="shared" si="21"/>
        <v/>
      </c>
      <c r="H55" s="67" t="str">
        <f t="shared" si="22"/>
        <v/>
      </c>
      <c r="I55" s="67" t="str">
        <f t="shared" si="34"/>
        <v/>
      </c>
      <c r="J55" s="70" t="str">
        <f t="shared" si="23"/>
        <v/>
      </c>
      <c r="K55" s="69" t="str">
        <f t="shared" si="35"/>
        <v/>
      </c>
      <c r="L55" s="70" t="str">
        <f t="shared" si="24"/>
        <v/>
      </c>
      <c r="M55" s="70" t="str">
        <f t="shared" si="36"/>
        <v/>
      </c>
      <c r="N55" s="70" t="str">
        <f t="shared" si="25"/>
        <v/>
      </c>
      <c r="O55" s="67" t="str">
        <f t="shared" si="37"/>
        <v/>
      </c>
      <c r="P55" s="70" t="str">
        <f t="shared" si="26"/>
        <v/>
      </c>
      <c r="Q55" s="71" t="str">
        <f t="shared" si="38"/>
        <v/>
      </c>
      <c r="R55" s="70" t="str">
        <f t="shared" si="27"/>
        <v/>
      </c>
      <c r="S55" s="70" t="str">
        <f t="shared" si="39"/>
        <v/>
      </c>
      <c r="T55" s="70" t="str">
        <f t="shared" si="28"/>
        <v/>
      </c>
      <c r="U55" s="68" t="str">
        <f t="shared" si="29"/>
        <v/>
      </c>
      <c r="V55" s="68" t="str">
        <f t="shared" si="30"/>
        <v/>
      </c>
      <c r="W55" s="68" t="str">
        <f t="shared" si="31"/>
        <v/>
      </c>
      <c r="X55" s="72" t="str">
        <f t="shared" si="32"/>
        <v/>
      </c>
      <c r="Y55" s="88"/>
      <c r="Z55" s="68" t="str">
        <f t="shared" si="33"/>
        <v/>
      </c>
    </row>
    <row r="56" spans="2:26" x14ac:dyDescent="0.2">
      <c r="B56" s="89"/>
      <c r="C56" s="75"/>
      <c r="D56" s="76"/>
      <c r="E56" s="76"/>
      <c r="F56" s="66" t="str">
        <f t="shared" si="20"/>
        <v/>
      </c>
      <c r="G56" s="66" t="str">
        <f t="shared" si="21"/>
        <v/>
      </c>
      <c r="H56" s="67" t="str">
        <f t="shared" si="22"/>
        <v/>
      </c>
      <c r="I56" s="67" t="str">
        <f t="shared" si="34"/>
        <v/>
      </c>
      <c r="J56" s="70" t="str">
        <f t="shared" si="23"/>
        <v/>
      </c>
      <c r="K56" s="69" t="str">
        <f t="shared" si="35"/>
        <v/>
      </c>
      <c r="L56" s="70" t="str">
        <f t="shared" si="24"/>
        <v/>
      </c>
      <c r="M56" s="70" t="str">
        <f t="shared" si="36"/>
        <v/>
      </c>
      <c r="N56" s="70" t="str">
        <f t="shared" si="25"/>
        <v/>
      </c>
      <c r="O56" s="67" t="str">
        <f t="shared" si="37"/>
        <v/>
      </c>
      <c r="P56" s="70" t="str">
        <f t="shared" si="26"/>
        <v/>
      </c>
      <c r="Q56" s="71" t="str">
        <f t="shared" si="38"/>
        <v/>
      </c>
      <c r="R56" s="70" t="str">
        <f t="shared" si="27"/>
        <v/>
      </c>
      <c r="S56" s="70" t="str">
        <f t="shared" si="39"/>
        <v/>
      </c>
      <c r="T56" s="70" t="str">
        <f t="shared" si="28"/>
        <v/>
      </c>
      <c r="U56" s="68" t="str">
        <f t="shared" si="29"/>
        <v/>
      </c>
      <c r="V56" s="68" t="str">
        <f t="shared" si="30"/>
        <v/>
      </c>
      <c r="W56" s="68" t="str">
        <f t="shared" si="31"/>
        <v/>
      </c>
      <c r="X56" s="72" t="str">
        <f t="shared" si="32"/>
        <v/>
      </c>
      <c r="Y56" s="88"/>
      <c r="Z56" s="68" t="str">
        <f t="shared" si="33"/>
        <v/>
      </c>
    </row>
    <row r="57" spans="2:26" x14ac:dyDescent="0.2">
      <c r="B57" s="89"/>
      <c r="C57" s="75"/>
      <c r="D57" s="76"/>
      <c r="E57" s="76"/>
      <c r="F57" s="66" t="str">
        <f t="shared" si="20"/>
        <v/>
      </c>
      <c r="G57" s="66" t="str">
        <f t="shared" si="21"/>
        <v/>
      </c>
      <c r="H57" s="67" t="str">
        <f t="shared" si="22"/>
        <v/>
      </c>
      <c r="I57" s="67" t="str">
        <f t="shared" si="34"/>
        <v/>
      </c>
      <c r="J57" s="70" t="str">
        <f t="shared" si="23"/>
        <v/>
      </c>
      <c r="K57" s="69" t="str">
        <f t="shared" si="35"/>
        <v/>
      </c>
      <c r="L57" s="70" t="str">
        <f t="shared" si="24"/>
        <v/>
      </c>
      <c r="M57" s="70" t="str">
        <f t="shared" si="36"/>
        <v/>
      </c>
      <c r="N57" s="70" t="str">
        <f t="shared" si="25"/>
        <v/>
      </c>
      <c r="O57" s="67" t="str">
        <f t="shared" si="37"/>
        <v/>
      </c>
      <c r="P57" s="70" t="str">
        <f t="shared" si="26"/>
        <v/>
      </c>
      <c r="Q57" s="71" t="str">
        <f t="shared" si="38"/>
        <v/>
      </c>
      <c r="R57" s="70" t="str">
        <f t="shared" si="27"/>
        <v/>
      </c>
      <c r="S57" s="70" t="str">
        <f t="shared" si="39"/>
        <v/>
      </c>
      <c r="T57" s="70" t="str">
        <f t="shared" si="28"/>
        <v/>
      </c>
      <c r="U57" s="68" t="str">
        <f t="shared" si="29"/>
        <v/>
      </c>
      <c r="V57" s="68" t="str">
        <f t="shared" si="30"/>
        <v/>
      </c>
      <c r="W57" s="68" t="str">
        <f t="shared" si="31"/>
        <v/>
      </c>
      <c r="X57" s="72" t="str">
        <f t="shared" si="32"/>
        <v/>
      </c>
      <c r="Y57" s="88"/>
      <c r="Z57" s="68" t="str">
        <f t="shared" si="33"/>
        <v/>
      </c>
    </row>
    <row r="58" spans="2:26" x14ac:dyDescent="0.2">
      <c r="B58" s="89"/>
      <c r="C58" s="75"/>
      <c r="D58" s="76"/>
      <c r="E58" s="76"/>
      <c r="F58" s="66" t="str">
        <f t="shared" si="20"/>
        <v/>
      </c>
      <c r="G58" s="66" t="str">
        <f t="shared" si="21"/>
        <v/>
      </c>
      <c r="H58" s="67" t="str">
        <f t="shared" si="22"/>
        <v/>
      </c>
      <c r="I58" s="67" t="str">
        <f t="shared" si="34"/>
        <v/>
      </c>
      <c r="J58" s="70" t="str">
        <f t="shared" si="23"/>
        <v/>
      </c>
      <c r="K58" s="69" t="str">
        <f t="shared" si="35"/>
        <v/>
      </c>
      <c r="L58" s="70" t="str">
        <f t="shared" si="24"/>
        <v/>
      </c>
      <c r="M58" s="70" t="str">
        <f t="shared" si="36"/>
        <v/>
      </c>
      <c r="N58" s="70" t="str">
        <f t="shared" si="25"/>
        <v/>
      </c>
      <c r="O58" s="67" t="str">
        <f t="shared" si="37"/>
        <v/>
      </c>
      <c r="P58" s="70" t="str">
        <f t="shared" si="26"/>
        <v/>
      </c>
      <c r="Q58" s="71" t="str">
        <f t="shared" si="38"/>
        <v/>
      </c>
      <c r="R58" s="70" t="str">
        <f t="shared" si="27"/>
        <v/>
      </c>
      <c r="S58" s="70" t="str">
        <f t="shared" si="39"/>
        <v/>
      </c>
      <c r="T58" s="70" t="str">
        <f t="shared" si="28"/>
        <v/>
      </c>
      <c r="U58" s="68" t="str">
        <f t="shared" si="29"/>
        <v/>
      </c>
      <c r="V58" s="68" t="str">
        <f t="shared" si="30"/>
        <v/>
      </c>
      <c r="W58" s="68" t="str">
        <f t="shared" si="31"/>
        <v/>
      </c>
      <c r="X58" s="72" t="str">
        <f t="shared" si="32"/>
        <v/>
      </c>
      <c r="Y58" s="88"/>
      <c r="Z58" s="68" t="str">
        <f t="shared" si="33"/>
        <v/>
      </c>
    </row>
    <row r="59" spans="2:26" x14ac:dyDescent="0.2">
      <c r="B59" s="89"/>
      <c r="C59" s="75"/>
      <c r="D59" s="76"/>
      <c r="E59" s="76"/>
      <c r="F59" s="66" t="str">
        <f t="shared" si="20"/>
        <v/>
      </c>
      <c r="G59" s="66" t="str">
        <f t="shared" si="21"/>
        <v/>
      </c>
      <c r="H59" s="67" t="str">
        <f t="shared" si="22"/>
        <v/>
      </c>
      <c r="I59" s="67" t="str">
        <f t="shared" si="34"/>
        <v/>
      </c>
      <c r="J59" s="70" t="str">
        <f t="shared" si="23"/>
        <v/>
      </c>
      <c r="K59" s="69" t="str">
        <f t="shared" si="35"/>
        <v/>
      </c>
      <c r="L59" s="70" t="str">
        <f t="shared" si="24"/>
        <v/>
      </c>
      <c r="M59" s="70" t="str">
        <f t="shared" si="36"/>
        <v/>
      </c>
      <c r="N59" s="70" t="str">
        <f t="shared" si="25"/>
        <v/>
      </c>
      <c r="O59" s="67" t="str">
        <f t="shared" si="37"/>
        <v/>
      </c>
      <c r="P59" s="70" t="str">
        <f t="shared" si="26"/>
        <v/>
      </c>
      <c r="Q59" s="71" t="str">
        <f t="shared" si="38"/>
        <v/>
      </c>
      <c r="R59" s="70" t="str">
        <f t="shared" si="27"/>
        <v/>
      </c>
      <c r="S59" s="70" t="str">
        <f t="shared" si="39"/>
        <v/>
      </c>
      <c r="T59" s="70" t="str">
        <f t="shared" si="28"/>
        <v/>
      </c>
      <c r="U59" s="68" t="str">
        <f t="shared" si="29"/>
        <v/>
      </c>
      <c r="V59" s="68" t="str">
        <f t="shared" si="30"/>
        <v/>
      </c>
      <c r="W59" s="68" t="str">
        <f t="shared" si="31"/>
        <v/>
      </c>
      <c r="X59" s="72" t="str">
        <f t="shared" si="32"/>
        <v/>
      </c>
      <c r="Y59" s="88"/>
      <c r="Z59" s="68" t="str">
        <f t="shared" si="33"/>
        <v/>
      </c>
    </row>
    <row r="60" spans="2:26" x14ac:dyDescent="0.2">
      <c r="B60" s="89"/>
      <c r="C60" s="75"/>
      <c r="D60" s="76"/>
      <c r="E60" s="76"/>
      <c r="F60" s="66" t="str">
        <f t="shared" si="20"/>
        <v/>
      </c>
      <c r="G60" s="66" t="str">
        <f t="shared" si="21"/>
        <v/>
      </c>
      <c r="H60" s="67" t="str">
        <f t="shared" si="22"/>
        <v/>
      </c>
      <c r="I60" s="67" t="str">
        <f t="shared" si="34"/>
        <v/>
      </c>
      <c r="J60" s="70" t="str">
        <f t="shared" si="23"/>
        <v/>
      </c>
      <c r="K60" s="69" t="str">
        <f t="shared" si="35"/>
        <v/>
      </c>
      <c r="L60" s="70" t="str">
        <f t="shared" si="24"/>
        <v/>
      </c>
      <c r="M60" s="70" t="str">
        <f t="shared" si="36"/>
        <v/>
      </c>
      <c r="N60" s="70" t="str">
        <f t="shared" si="25"/>
        <v/>
      </c>
      <c r="O60" s="67" t="str">
        <f t="shared" si="37"/>
        <v/>
      </c>
      <c r="P60" s="70" t="str">
        <f t="shared" si="26"/>
        <v/>
      </c>
      <c r="Q60" s="71" t="str">
        <f t="shared" si="38"/>
        <v/>
      </c>
      <c r="R60" s="70" t="str">
        <f t="shared" si="27"/>
        <v/>
      </c>
      <c r="S60" s="70" t="str">
        <f t="shared" si="39"/>
        <v/>
      </c>
      <c r="T60" s="70" t="str">
        <f t="shared" si="28"/>
        <v/>
      </c>
      <c r="U60" s="68" t="str">
        <f t="shared" si="29"/>
        <v/>
      </c>
      <c r="V60" s="68" t="str">
        <f t="shared" si="30"/>
        <v/>
      </c>
      <c r="W60" s="68" t="str">
        <f t="shared" si="31"/>
        <v/>
      </c>
      <c r="X60" s="72" t="str">
        <f t="shared" si="32"/>
        <v/>
      </c>
      <c r="Y60" s="88"/>
      <c r="Z60" s="68" t="str">
        <f t="shared" si="33"/>
        <v/>
      </c>
    </row>
    <row r="61" spans="2:26" x14ac:dyDescent="0.2">
      <c r="B61" s="89"/>
      <c r="C61" s="75"/>
      <c r="D61" s="76"/>
      <c r="E61" s="76"/>
      <c r="F61" s="66" t="str">
        <f t="shared" si="20"/>
        <v/>
      </c>
      <c r="G61" s="66" t="str">
        <f t="shared" si="21"/>
        <v/>
      </c>
      <c r="H61" s="67" t="str">
        <f t="shared" si="22"/>
        <v/>
      </c>
      <c r="I61" s="67" t="str">
        <f t="shared" si="34"/>
        <v/>
      </c>
      <c r="J61" s="70" t="str">
        <f t="shared" si="23"/>
        <v/>
      </c>
      <c r="K61" s="69" t="str">
        <f t="shared" si="35"/>
        <v/>
      </c>
      <c r="L61" s="70" t="str">
        <f t="shared" si="24"/>
        <v/>
      </c>
      <c r="M61" s="70" t="str">
        <f t="shared" si="36"/>
        <v/>
      </c>
      <c r="N61" s="70" t="str">
        <f t="shared" si="25"/>
        <v/>
      </c>
      <c r="O61" s="67" t="str">
        <f t="shared" si="37"/>
        <v/>
      </c>
      <c r="P61" s="70" t="str">
        <f t="shared" si="26"/>
        <v/>
      </c>
      <c r="Q61" s="71" t="str">
        <f t="shared" si="38"/>
        <v/>
      </c>
      <c r="R61" s="70" t="str">
        <f t="shared" si="27"/>
        <v/>
      </c>
      <c r="S61" s="70" t="str">
        <f t="shared" si="39"/>
        <v/>
      </c>
      <c r="T61" s="70" t="str">
        <f t="shared" si="28"/>
        <v/>
      </c>
      <c r="U61" s="68" t="str">
        <f t="shared" si="29"/>
        <v/>
      </c>
      <c r="V61" s="68" t="str">
        <f t="shared" si="30"/>
        <v/>
      </c>
      <c r="W61" s="68" t="str">
        <f t="shared" si="31"/>
        <v/>
      </c>
      <c r="X61" s="72" t="str">
        <f t="shared" si="32"/>
        <v/>
      </c>
      <c r="Y61" s="88"/>
      <c r="Z61" s="68" t="str">
        <f t="shared" si="33"/>
        <v/>
      </c>
    </row>
    <row r="62" spans="2:26" x14ac:dyDescent="0.2">
      <c r="B62" s="89"/>
      <c r="C62" s="75"/>
      <c r="D62" s="76"/>
      <c r="E62" s="76"/>
      <c r="F62" s="66" t="str">
        <f t="shared" si="20"/>
        <v/>
      </c>
      <c r="G62" s="66" t="str">
        <f t="shared" si="21"/>
        <v/>
      </c>
      <c r="H62" s="67" t="str">
        <f t="shared" si="22"/>
        <v/>
      </c>
      <c r="I62" s="67" t="str">
        <f t="shared" si="34"/>
        <v/>
      </c>
      <c r="J62" s="70" t="str">
        <f t="shared" si="23"/>
        <v/>
      </c>
      <c r="K62" s="69" t="str">
        <f t="shared" si="35"/>
        <v/>
      </c>
      <c r="L62" s="70" t="str">
        <f t="shared" si="24"/>
        <v/>
      </c>
      <c r="M62" s="70" t="str">
        <f t="shared" si="36"/>
        <v/>
      </c>
      <c r="N62" s="70" t="str">
        <f t="shared" si="25"/>
        <v/>
      </c>
      <c r="O62" s="67" t="str">
        <f t="shared" si="37"/>
        <v/>
      </c>
      <c r="P62" s="70" t="str">
        <f t="shared" si="26"/>
        <v/>
      </c>
      <c r="Q62" s="71" t="str">
        <f t="shared" si="38"/>
        <v/>
      </c>
      <c r="R62" s="70" t="str">
        <f t="shared" si="27"/>
        <v/>
      </c>
      <c r="S62" s="70" t="str">
        <f t="shared" si="39"/>
        <v/>
      </c>
      <c r="T62" s="70" t="str">
        <f t="shared" si="28"/>
        <v/>
      </c>
      <c r="U62" s="68" t="str">
        <f t="shared" si="29"/>
        <v/>
      </c>
      <c r="V62" s="68" t="str">
        <f t="shared" si="30"/>
        <v/>
      </c>
      <c r="W62" s="68" t="str">
        <f t="shared" si="31"/>
        <v/>
      </c>
      <c r="X62" s="72" t="str">
        <f t="shared" si="32"/>
        <v/>
      </c>
      <c r="Y62" s="88"/>
      <c r="Z62" s="68" t="str">
        <f t="shared" si="33"/>
        <v/>
      </c>
    </row>
    <row r="63" spans="2:26" x14ac:dyDescent="0.2">
      <c r="B63" s="89"/>
      <c r="C63" s="75"/>
      <c r="D63" s="76"/>
      <c r="E63" s="76"/>
      <c r="F63" s="66" t="str">
        <f t="shared" si="20"/>
        <v/>
      </c>
      <c r="G63" s="66" t="str">
        <f t="shared" si="21"/>
        <v/>
      </c>
      <c r="H63" s="67" t="str">
        <f t="shared" si="22"/>
        <v/>
      </c>
      <c r="I63" s="67" t="str">
        <f t="shared" si="34"/>
        <v/>
      </c>
      <c r="J63" s="70" t="str">
        <f t="shared" si="23"/>
        <v/>
      </c>
      <c r="K63" s="69" t="str">
        <f t="shared" si="35"/>
        <v/>
      </c>
      <c r="L63" s="70" t="str">
        <f t="shared" si="24"/>
        <v/>
      </c>
      <c r="M63" s="70" t="str">
        <f t="shared" si="36"/>
        <v/>
      </c>
      <c r="N63" s="70" t="str">
        <f t="shared" si="25"/>
        <v/>
      </c>
      <c r="O63" s="67" t="str">
        <f t="shared" si="37"/>
        <v/>
      </c>
      <c r="P63" s="70" t="str">
        <f t="shared" si="26"/>
        <v/>
      </c>
      <c r="Q63" s="71" t="str">
        <f t="shared" si="38"/>
        <v/>
      </c>
      <c r="R63" s="70" t="str">
        <f t="shared" si="27"/>
        <v/>
      </c>
      <c r="S63" s="70" t="str">
        <f t="shared" si="39"/>
        <v/>
      </c>
      <c r="T63" s="70" t="str">
        <f t="shared" si="28"/>
        <v/>
      </c>
      <c r="U63" s="68" t="str">
        <f t="shared" si="29"/>
        <v/>
      </c>
      <c r="V63" s="68" t="str">
        <f t="shared" si="30"/>
        <v/>
      </c>
      <c r="W63" s="68" t="str">
        <f t="shared" si="31"/>
        <v/>
      </c>
      <c r="X63" s="72" t="str">
        <f t="shared" si="32"/>
        <v/>
      </c>
      <c r="Y63" s="88"/>
      <c r="Z63" s="68" t="str">
        <f t="shared" si="33"/>
        <v/>
      </c>
    </row>
    <row r="64" spans="2:26" x14ac:dyDescent="0.2">
      <c r="B64" s="89"/>
      <c r="C64" s="75"/>
      <c r="D64" s="76"/>
      <c r="E64" s="76"/>
      <c r="F64" s="66" t="str">
        <f t="shared" si="20"/>
        <v/>
      </c>
      <c r="G64" s="66" t="str">
        <f t="shared" si="21"/>
        <v/>
      </c>
      <c r="H64" s="67" t="str">
        <f t="shared" si="22"/>
        <v/>
      </c>
      <c r="I64" s="67" t="str">
        <f t="shared" si="34"/>
        <v/>
      </c>
      <c r="J64" s="70" t="str">
        <f t="shared" si="23"/>
        <v/>
      </c>
      <c r="K64" s="69" t="str">
        <f t="shared" si="35"/>
        <v/>
      </c>
      <c r="L64" s="70" t="str">
        <f t="shared" si="24"/>
        <v/>
      </c>
      <c r="M64" s="70" t="str">
        <f t="shared" si="36"/>
        <v/>
      </c>
      <c r="N64" s="70" t="str">
        <f t="shared" si="25"/>
        <v/>
      </c>
      <c r="O64" s="67" t="str">
        <f t="shared" si="37"/>
        <v/>
      </c>
      <c r="P64" s="70" t="str">
        <f t="shared" si="26"/>
        <v/>
      </c>
      <c r="Q64" s="71" t="str">
        <f t="shared" si="38"/>
        <v/>
      </c>
      <c r="R64" s="70" t="str">
        <f t="shared" si="27"/>
        <v/>
      </c>
      <c r="S64" s="70" t="str">
        <f t="shared" si="39"/>
        <v/>
      </c>
      <c r="T64" s="70" t="str">
        <f t="shared" si="28"/>
        <v/>
      </c>
      <c r="U64" s="68" t="str">
        <f t="shared" si="29"/>
        <v/>
      </c>
      <c r="V64" s="68" t="str">
        <f t="shared" si="30"/>
        <v/>
      </c>
      <c r="W64" s="68" t="str">
        <f t="shared" si="31"/>
        <v/>
      </c>
      <c r="X64" s="72" t="str">
        <f t="shared" si="32"/>
        <v/>
      </c>
      <c r="Y64" s="88"/>
      <c r="Z64" s="68" t="str">
        <f t="shared" si="33"/>
        <v/>
      </c>
    </row>
    <row r="65" spans="2:26" x14ac:dyDescent="0.2">
      <c r="B65" s="89"/>
      <c r="C65" s="75"/>
      <c r="D65" s="76"/>
      <c r="E65" s="76"/>
      <c r="F65" s="66" t="str">
        <f t="shared" si="20"/>
        <v/>
      </c>
      <c r="G65" s="66" t="str">
        <f t="shared" si="21"/>
        <v/>
      </c>
      <c r="H65" s="67" t="str">
        <f t="shared" si="22"/>
        <v/>
      </c>
      <c r="I65" s="67" t="str">
        <f t="shared" si="34"/>
        <v/>
      </c>
      <c r="J65" s="70" t="str">
        <f t="shared" si="23"/>
        <v/>
      </c>
      <c r="K65" s="69" t="str">
        <f t="shared" si="35"/>
        <v/>
      </c>
      <c r="L65" s="70" t="str">
        <f t="shared" si="24"/>
        <v/>
      </c>
      <c r="M65" s="70" t="str">
        <f t="shared" si="36"/>
        <v/>
      </c>
      <c r="N65" s="70" t="str">
        <f t="shared" si="25"/>
        <v/>
      </c>
      <c r="O65" s="67" t="str">
        <f t="shared" si="37"/>
        <v/>
      </c>
      <c r="P65" s="70" t="str">
        <f t="shared" si="26"/>
        <v/>
      </c>
      <c r="Q65" s="71" t="str">
        <f t="shared" si="38"/>
        <v/>
      </c>
      <c r="R65" s="70" t="str">
        <f t="shared" si="27"/>
        <v/>
      </c>
      <c r="S65" s="70" t="str">
        <f t="shared" si="39"/>
        <v/>
      </c>
      <c r="T65" s="70" t="str">
        <f t="shared" si="28"/>
        <v/>
      </c>
      <c r="U65" s="68" t="str">
        <f t="shared" si="29"/>
        <v/>
      </c>
      <c r="V65" s="68" t="str">
        <f t="shared" si="30"/>
        <v/>
      </c>
      <c r="W65" s="68" t="str">
        <f t="shared" si="31"/>
        <v/>
      </c>
      <c r="X65" s="72" t="str">
        <f t="shared" si="32"/>
        <v/>
      </c>
      <c r="Y65" s="88"/>
      <c r="Z65" s="68" t="str">
        <f t="shared" si="33"/>
        <v/>
      </c>
    </row>
    <row r="66" spans="2:26" x14ac:dyDescent="0.2">
      <c r="B66" s="89"/>
      <c r="C66" s="75"/>
      <c r="D66" s="76"/>
      <c r="E66" s="76"/>
      <c r="F66" s="66" t="str">
        <f t="shared" si="20"/>
        <v/>
      </c>
      <c r="G66" s="66" t="str">
        <f t="shared" si="21"/>
        <v/>
      </c>
      <c r="H66" s="67" t="str">
        <f t="shared" si="22"/>
        <v/>
      </c>
      <c r="I66" s="67" t="str">
        <f t="shared" si="34"/>
        <v/>
      </c>
      <c r="J66" s="70" t="str">
        <f t="shared" si="23"/>
        <v/>
      </c>
      <c r="K66" s="69" t="str">
        <f t="shared" si="35"/>
        <v/>
      </c>
      <c r="L66" s="70" t="str">
        <f t="shared" si="24"/>
        <v/>
      </c>
      <c r="M66" s="70" t="str">
        <f t="shared" si="36"/>
        <v/>
      </c>
      <c r="N66" s="70" t="str">
        <f t="shared" si="25"/>
        <v/>
      </c>
      <c r="O66" s="67" t="str">
        <f t="shared" si="37"/>
        <v/>
      </c>
      <c r="P66" s="70" t="str">
        <f t="shared" si="26"/>
        <v/>
      </c>
      <c r="Q66" s="71" t="str">
        <f t="shared" si="38"/>
        <v/>
      </c>
      <c r="R66" s="70" t="str">
        <f t="shared" si="27"/>
        <v/>
      </c>
      <c r="S66" s="70" t="str">
        <f t="shared" si="39"/>
        <v/>
      </c>
      <c r="T66" s="70" t="str">
        <f t="shared" si="28"/>
        <v/>
      </c>
      <c r="U66" s="68" t="str">
        <f t="shared" si="29"/>
        <v/>
      </c>
      <c r="V66" s="68" t="str">
        <f t="shared" si="30"/>
        <v/>
      </c>
      <c r="W66" s="68" t="str">
        <f t="shared" si="31"/>
        <v/>
      </c>
      <c r="X66" s="72" t="str">
        <f t="shared" si="32"/>
        <v/>
      </c>
      <c r="Y66" s="88"/>
      <c r="Z66" s="68" t="str">
        <f t="shared" si="33"/>
        <v/>
      </c>
    </row>
    <row r="67" spans="2:26" x14ac:dyDescent="0.2">
      <c r="B67" s="89"/>
      <c r="C67" s="75"/>
      <c r="D67" s="76"/>
      <c r="E67" s="76"/>
      <c r="F67" s="66" t="str">
        <f t="shared" si="20"/>
        <v/>
      </c>
      <c r="G67" s="66" t="str">
        <f t="shared" si="21"/>
        <v/>
      </c>
      <c r="H67" s="67" t="str">
        <f t="shared" si="22"/>
        <v/>
      </c>
      <c r="I67" s="67" t="str">
        <f t="shared" si="34"/>
        <v/>
      </c>
      <c r="J67" s="70" t="str">
        <f t="shared" si="23"/>
        <v/>
      </c>
      <c r="K67" s="69" t="str">
        <f t="shared" si="35"/>
        <v/>
      </c>
      <c r="L67" s="70" t="str">
        <f t="shared" si="24"/>
        <v/>
      </c>
      <c r="M67" s="70" t="str">
        <f t="shared" si="36"/>
        <v/>
      </c>
      <c r="N67" s="70" t="str">
        <f t="shared" si="25"/>
        <v/>
      </c>
      <c r="O67" s="67" t="str">
        <f t="shared" si="37"/>
        <v/>
      </c>
      <c r="P67" s="70" t="str">
        <f t="shared" si="26"/>
        <v/>
      </c>
      <c r="Q67" s="71" t="str">
        <f t="shared" si="38"/>
        <v/>
      </c>
      <c r="R67" s="70" t="str">
        <f t="shared" si="27"/>
        <v/>
      </c>
      <c r="S67" s="70" t="str">
        <f t="shared" si="39"/>
        <v/>
      </c>
      <c r="T67" s="70" t="str">
        <f t="shared" si="28"/>
        <v/>
      </c>
      <c r="U67" s="68" t="str">
        <f t="shared" si="29"/>
        <v/>
      </c>
      <c r="V67" s="68" t="str">
        <f t="shared" si="30"/>
        <v/>
      </c>
      <c r="W67" s="68" t="str">
        <f t="shared" si="31"/>
        <v/>
      </c>
      <c r="X67" s="72" t="str">
        <f t="shared" si="32"/>
        <v/>
      </c>
      <c r="Y67" s="88"/>
      <c r="Z67" s="68" t="str">
        <f t="shared" si="33"/>
        <v/>
      </c>
    </row>
    <row r="68" spans="2:26" x14ac:dyDescent="0.2">
      <c r="B68" s="89"/>
      <c r="C68" s="75"/>
      <c r="D68" s="76"/>
      <c r="E68" s="76"/>
      <c r="F68" s="66" t="str">
        <f t="shared" si="20"/>
        <v/>
      </c>
      <c r="G68" s="66" t="str">
        <f t="shared" si="21"/>
        <v/>
      </c>
      <c r="H68" s="67" t="str">
        <f t="shared" si="22"/>
        <v/>
      </c>
      <c r="I68" s="67" t="str">
        <f t="shared" si="34"/>
        <v/>
      </c>
      <c r="J68" s="70" t="str">
        <f t="shared" si="23"/>
        <v/>
      </c>
      <c r="K68" s="69" t="str">
        <f t="shared" si="35"/>
        <v/>
      </c>
      <c r="L68" s="70" t="str">
        <f t="shared" si="24"/>
        <v/>
      </c>
      <c r="M68" s="70" t="str">
        <f t="shared" si="36"/>
        <v/>
      </c>
      <c r="N68" s="70" t="str">
        <f t="shared" si="25"/>
        <v/>
      </c>
      <c r="O68" s="67" t="str">
        <f t="shared" si="37"/>
        <v/>
      </c>
      <c r="P68" s="70" t="str">
        <f t="shared" si="26"/>
        <v/>
      </c>
      <c r="Q68" s="71" t="str">
        <f t="shared" si="38"/>
        <v/>
      </c>
      <c r="R68" s="70" t="str">
        <f t="shared" si="27"/>
        <v/>
      </c>
      <c r="S68" s="70" t="str">
        <f t="shared" si="39"/>
        <v/>
      </c>
      <c r="T68" s="70" t="str">
        <f t="shared" si="28"/>
        <v/>
      </c>
      <c r="U68" s="68" t="str">
        <f t="shared" si="29"/>
        <v/>
      </c>
      <c r="V68" s="68" t="str">
        <f t="shared" si="30"/>
        <v/>
      </c>
      <c r="W68" s="68" t="str">
        <f t="shared" si="31"/>
        <v/>
      </c>
      <c r="X68" s="72" t="str">
        <f t="shared" si="32"/>
        <v/>
      </c>
      <c r="Y68" s="88"/>
      <c r="Z68" s="68" t="str">
        <f t="shared" si="33"/>
        <v/>
      </c>
    </row>
    <row r="69" spans="2:26" x14ac:dyDescent="0.2">
      <c r="B69" s="89"/>
      <c r="C69" s="75"/>
      <c r="D69" s="76"/>
      <c r="E69" s="76"/>
      <c r="F69" s="66" t="str">
        <f t="shared" si="20"/>
        <v/>
      </c>
      <c r="G69" s="66" t="str">
        <f t="shared" si="21"/>
        <v/>
      </c>
      <c r="H69" s="67" t="str">
        <f t="shared" si="22"/>
        <v/>
      </c>
      <c r="I69" s="67" t="str">
        <f t="shared" si="34"/>
        <v/>
      </c>
      <c r="J69" s="70" t="str">
        <f t="shared" si="23"/>
        <v/>
      </c>
      <c r="K69" s="69" t="str">
        <f t="shared" si="35"/>
        <v/>
      </c>
      <c r="L69" s="70" t="str">
        <f t="shared" si="24"/>
        <v/>
      </c>
      <c r="M69" s="70" t="str">
        <f t="shared" si="36"/>
        <v/>
      </c>
      <c r="N69" s="70" t="str">
        <f t="shared" si="25"/>
        <v/>
      </c>
      <c r="O69" s="67" t="str">
        <f t="shared" si="37"/>
        <v/>
      </c>
      <c r="P69" s="70" t="str">
        <f t="shared" si="26"/>
        <v/>
      </c>
      <c r="Q69" s="71" t="str">
        <f t="shared" si="38"/>
        <v/>
      </c>
      <c r="R69" s="70" t="str">
        <f t="shared" si="27"/>
        <v/>
      </c>
      <c r="S69" s="70" t="str">
        <f t="shared" si="39"/>
        <v/>
      </c>
      <c r="T69" s="70" t="str">
        <f t="shared" si="28"/>
        <v/>
      </c>
      <c r="U69" s="68" t="str">
        <f t="shared" si="29"/>
        <v/>
      </c>
      <c r="V69" s="68" t="str">
        <f t="shared" si="30"/>
        <v/>
      </c>
      <c r="W69" s="68" t="str">
        <f t="shared" si="31"/>
        <v/>
      </c>
      <c r="X69" s="72" t="str">
        <f t="shared" si="32"/>
        <v/>
      </c>
      <c r="Y69" s="88"/>
      <c r="Z69" s="68" t="str">
        <f t="shared" si="33"/>
        <v/>
      </c>
    </row>
    <row r="70" spans="2:26" x14ac:dyDescent="0.2">
      <c r="B70" s="89"/>
      <c r="C70" s="75"/>
      <c r="D70" s="76"/>
      <c r="E70" s="76"/>
      <c r="F70" s="66" t="str">
        <f t="shared" si="20"/>
        <v/>
      </c>
      <c r="G70" s="66" t="str">
        <f t="shared" si="21"/>
        <v/>
      </c>
      <c r="H70" s="67" t="str">
        <f t="shared" si="22"/>
        <v/>
      </c>
      <c r="I70" s="67" t="str">
        <f t="shared" si="34"/>
        <v/>
      </c>
      <c r="J70" s="70" t="str">
        <f t="shared" si="23"/>
        <v/>
      </c>
      <c r="K70" s="69" t="str">
        <f t="shared" si="35"/>
        <v/>
      </c>
      <c r="L70" s="70" t="str">
        <f t="shared" si="24"/>
        <v/>
      </c>
      <c r="M70" s="70" t="str">
        <f t="shared" si="36"/>
        <v/>
      </c>
      <c r="N70" s="70" t="str">
        <f t="shared" si="25"/>
        <v/>
      </c>
      <c r="O70" s="67" t="str">
        <f t="shared" si="37"/>
        <v/>
      </c>
      <c r="P70" s="70" t="str">
        <f t="shared" si="26"/>
        <v/>
      </c>
      <c r="Q70" s="71" t="str">
        <f t="shared" si="38"/>
        <v/>
      </c>
      <c r="R70" s="70" t="str">
        <f t="shared" si="27"/>
        <v/>
      </c>
      <c r="S70" s="70" t="str">
        <f t="shared" si="39"/>
        <v/>
      </c>
      <c r="T70" s="70" t="str">
        <f t="shared" si="28"/>
        <v/>
      </c>
      <c r="U70" s="68" t="str">
        <f t="shared" si="29"/>
        <v/>
      </c>
      <c r="V70" s="68" t="str">
        <f t="shared" si="30"/>
        <v/>
      </c>
      <c r="W70" s="68" t="str">
        <f t="shared" si="31"/>
        <v/>
      </c>
      <c r="X70" s="72" t="str">
        <f t="shared" si="32"/>
        <v/>
      </c>
      <c r="Y70" s="88"/>
      <c r="Z70" s="68" t="str">
        <f t="shared" si="33"/>
        <v/>
      </c>
    </row>
    <row r="71" spans="2:26" x14ac:dyDescent="0.2">
      <c r="B71" s="89"/>
      <c r="C71" s="75"/>
      <c r="D71" s="76"/>
      <c r="E71" s="76"/>
      <c r="F71" s="66" t="str">
        <f t="shared" si="20"/>
        <v/>
      </c>
      <c r="G71" s="66" t="str">
        <f t="shared" si="21"/>
        <v/>
      </c>
      <c r="H71" s="67" t="str">
        <f t="shared" si="22"/>
        <v/>
      </c>
      <c r="I71" s="67" t="str">
        <f t="shared" ref="I71:I105" si="40">IF(D71="","",VLOOKUP(C71,Prestaciones_2022,2))</f>
        <v/>
      </c>
      <c r="J71" s="70" t="str">
        <f t="shared" si="23"/>
        <v/>
      </c>
      <c r="K71" s="69" t="str">
        <f t="shared" ref="K71:K105" si="41">IF(D71="","",VLOOKUP(C71,Prestaciones_2022,3)/100)</f>
        <v/>
      </c>
      <c r="L71" s="70" t="str">
        <f t="shared" si="24"/>
        <v/>
      </c>
      <c r="M71" s="70" t="str">
        <f t="shared" ref="M71:M105" si="42">IF(D71="","",VLOOKUP(C71,Prestaciones_2022,4))</f>
        <v/>
      </c>
      <c r="N71" s="70" t="str">
        <f t="shared" si="25"/>
        <v/>
      </c>
      <c r="O71" s="67" t="str">
        <f t="shared" ref="O71:O105" si="43">IF(D71="","",VLOOKUP(C71,Prestaciones_2023,2))</f>
        <v/>
      </c>
      <c r="P71" s="70" t="str">
        <f t="shared" si="26"/>
        <v/>
      </c>
      <c r="Q71" s="71" t="str">
        <f t="shared" ref="Q71:Q105" si="44">IF(D71="","",VLOOKUP(C71,Prestaciones_2023,3)/100)</f>
        <v/>
      </c>
      <c r="R71" s="70" t="str">
        <f t="shared" si="27"/>
        <v/>
      </c>
      <c r="S71" s="70" t="str">
        <f t="shared" ref="S71:S105" si="45">IF(D71="","",VLOOKUP(C71,Prestaciones_2023,4))</f>
        <v/>
      </c>
      <c r="T71" s="70" t="str">
        <f t="shared" si="28"/>
        <v/>
      </c>
      <c r="U71" s="68" t="str">
        <f t="shared" si="29"/>
        <v/>
      </c>
      <c r="V71" s="68" t="str">
        <f t="shared" si="30"/>
        <v/>
      </c>
      <c r="W71" s="68" t="str">
        <f t="shared" si="31"/>
        <v/>
      </c>
      <c r="X71" s="72" t="str">
        <f t="shared" si="32"/>
        <v/>
      </c>
      <c r="Y71" s="88"/>
      <c r="Z71" s="68" t="str">
        <f t="shared" si="33"/>
        <v/>
      </c>
    </row>
    <row r="72" spans="2:26" x14ac:dyDescent="0.2">
      <c r="B72" s="89"/>
      <c r="C72" s="75"/>
      <c r="D72" s="76"/>
      <c r="E72" s="76"/>
      <c r="F72" s="66" t="str">
        <f t="shared" si="20"/>
        <v/>
      </c>
      <c r="G72" s="66" t="str">
        <f t="shared" si="21"/>
        <v/>
      </c>
      <c r="H72" s="67" t="str">
        <f t="shared" si="22"/>
        <v/>
      </c>
      <c r="I72" s="67" t="str">
        <f t="shared" si="40"/>
        <v/>
      </c>
      <c r="J72" s="70" t="str">
        <f t="shared" si="23"/>
        <v/>
      </c>
      <c r="K72" s="69" t="str">
        <f t="shared" si="41"/>
        <v/>
      </c>
      <c r="L72" s="70" t="str">
        <f t="shared" si="24"/>
        <v/>
      </c>
      <c r="M72" s="70" t="str">
        <f t="shared" si="42"/>
        <v/>
      </c>
      <c r="N72" s="70" t="str">
        <f t="shared" si="25"/>
        <v/>
      </c>
      <c r="O72" s="67" t="str">
        <f t="shared" si="43"/>
        <v/>
      </c>
      <c r="P72" s="70" t="str">
        <f t="shared" si="26"/>
        <v/>
      </c>
      <c r="Q72" s="71" t="str">
        <f t="shared" si="44"/>
        <v/>
      </c>
      <c r="R72" s="70" t="str">
        <f t="shared" si="27"/>
        <v/>
      </c>
      <c r="S72" s="70" t="str">
        <f t="shared" si="45"/>
        <v/>
      </c>
      <c r="T72" s="70" t="str">
        <f t="shared" si="28"/>
        <v/>
      </c>
      <c r="U72" s="68" t="str">
        <f t="shared" si="29"/>
        <v/>
      </c>
      <c r="V72" s="68" t="str">
        <f t="shared" si="30"/>
        <v/>
      </c>
      <c r="W72" s="68" t="str">
        <f t="shared" si="31"/>
        <v/>
      </c>
      <c r="X72" s="72" t="str">
        <f t="shared" si="32"/>
        <v/>
      </c>
      <c r="Y72" s="88"/>
      <c r="Z72" s="68" t="str">
        <f t="shared" si="33"/>
        <v/>
      </c>
    </row>
    <row r="73" spans="2:26" x14ac:dyDescent="0.2">
      <c r="B73" s="89"/>
      <c r="C73" s="75"/>
      <c r="D73" s="76"/>
      <c r="E73" s="76"/>
      <c r="F73" s="66" t="str">
        <f t="shared" si="20"/>
        <v/>
      </c>
      <c r="G73" s="66" t="str">
        <f t="shared" si="21"/>
        <v/>
      </c>
      <c r="H73" s="67" t="str">
        <f t="shared" si="22"/>
        <v/>
      </c>
      <c r="I73" s="67" t="str">
        <f t="shared" si="40"/>
        <v/>
      </c>
      <c r="J73" s="70" t="str">
        <f t="shared" si="23"/>
        <v/>
      </c>
      <c r="K73" s="69" t="str">
        <f t="shared" si="41"/>
        <v/>
      </c>
      <c r="L73" s="70" t="str">
        <f t="shared" si="24"/>
        <v/>
      </c>
      <c r="M73" s="70" t="str">
        <f t="shared" si="42"/>
        <v/>
      </c>
      <c r="N73" s="70" t="str">
        <f t="shared" si="25"/>
        <v/>
      </c>
      <c r="O73" s="67" t="str">
        <f t="shared" si="43"/>
        <v/>
      </c>
      <c r="P73" s="70" t="str">
        <f t="shared" si="26"/>
        <v/>
      </c>
      <c r="Q73" s="71" t="str">
        <f t="shared" si="44"/>
        <v/>
      </c>
      <c r="R73" s="70" t="str">
        <f t="shared" si="27"/>
        <v/>
      </c>
      <c r="S73" s="70" t="str">
        <f t="shared" si="45"/>
        <v/>
      </c>
      <c r="T73" s="70" t="str">
        <f t="shared" si="28"/>
        <v/>
      </c>
      <c r="U73" s="68" t="str">
        <f t="shared" si="29"/>
        <v/>
      </c>
      <c r="V73" s="68" t="str">
        <f t="shared" si="30"/>
        <v/>
      </c>
      <c r="W73" s="68" t="str">
        <f t="shared" si="31"/>
        <v/>
      </c>
      <c r="X73" s="72" t="str">
        <f t="shared" si="32"/>
        <v/>
      </c>
      <c r="Y73" s="88"/>
      <c r="Z73" s="68" t="str">
        <f t="shared" si="33"/>
        <v/>
      </c>
    </row>
    <row r="74" spans="2:26" x14ac:dyDescent="0.2">
      <c r="B74" s="89"/>
      <c r="C74" s="75"/>
      <c r="D74" s="76"/>
      <c r="E74" s="76"/>
      <c r="F74" s="66" t="str">
        <f t="shared" si="20"/>
        <v/>
      </c>
      <c r="G74" s="66" t="str">
        <f t="shared" si="21"/>
        <v/>
      </c>
      <c r="H74" s="67" t="str">
        <f t="shared" si="22"/>
        <v/>
      </c>
      <c r="I74" s="67" t="str">
        <f t="shared" si="40"/>
        <v/>
      </c>
      <c r="J74" s="70" t="str">
        <f t="shared" si="23"/>
        <v/>
      </c>
      <c r="K74" s="69" t="str">
        <f t="shared" si="41"/>
        <v/>
      </c>
      <c r="L74" s="70" t="str">
        <f t="shared" si="24"/>
        <v/>
      </c>
      <c r="M74" s="70" t="str">
        <f t="shared" si="42"/>
        <v/>
      </c>
      <c r="N74" s="70" t="str">
        <f t="shared" si="25"/>
        <v/>
      </c>
      <c r="O74" s="67" t="str">
        <f t="shared" si="43"/>
        <v/>
      </c>
      <c r="P74" s="70" t="str">
        <f t="shared" si="26"/>
        <v/>
      </c>
      <c r="Q74" s="71" t="str">
        <f t="shared" si="44"/>
        <v/>
      </c>
      <c r="R74" s="70" t="str">
        <f t="shared" si="27"/>
        <v/>
      </c>
      <c r="S74" s="70" t="str">
        <f t="shared" si="45"/>
        <v/>
      </c>
      <c r="T74" s="70" t="str">
        <f t="shared" si="28"/>
        <v/>
      </c>
      <c r="U74" s="68" t="str">
        <f t="shared" si="29"/>
        <v/>
      </c>
      <c r="V74" s="68" t="str">
        <f t="shared" si="30"/>
        <v/>
      </c>
      <c r="W74" s="68" t="str">
        <f t="shared" si="31"/>
        <v/>
      </c>
      <c r="X74" s="72" t="str">
        <f t="shared" si="32"/>
        <v/>
      </c>
      <c r="Y74" s="88"/>
      <c r="Z74" s="68" t="str">
        <f t="shared" si="33"/>
        <v/>
      </c>
    </row>
    <row r="75" spans="2:26" x14ac:dyDescent="0.2">
      <c r="B75" s="89"/>
      <c r="C75" s="75"/>
      <c r="D75" s="76"/>
      <c r="E75" s="76"/>
      <c r="F75" s="66" t="str">
        <f t="shared" si="20"/>
        <v/>
      </c>
      <c r="G75" s="66" t="str">
        <f t="shared" si="21"/>
        <v/>
      </c>
      <c r="H75" s="67" t="str">
        <f t="shared" si="22"/>
        <v/>
      </c>
      <c r="I75" s="67" t="str">
        <f t="shared" si="40"/>
        <v/>
      </c>
      <c r="J75" s="70" t="str">
        <f t="shared" si="23"/>
        <v/>
      </c>
      <c r="K75" s="69" t="str">
        <f t="shared" si="41"/>
        <v/>
      </c>
      <c r="L75" s="70" t="str">
        <f t="shared" si="24"/>
        <v/>
      </c>
      <c r="M75" s="70" t="str">
        <f t="shared" si="42"/>
        <v/>
      </c>
      <c r="N75" s="70" t="str">
        <f t="shared" si="25"/>
        <v/>
      </c>
      <c r="O75" s="67" t="str">
        <f t="shared" si="43"/>
        <v/>
      </c>
      <c r="P75" s="70" t="str">
        <f t="shared" si="26"/>
        <v/>
      </c>
      <c r="Q75" s="71" t="str">
        <f t="shared" si="44"/>
        <v/>
      </c>
      <c r="R75" s="70" t="str">
        <f t="shared" si="27"/>
        <v/>
      </c>
      <c r="S75" s="70" t="str">
        <f t="shared" si="45"/>
        <v/>
      </c>
      <c r="T75" s="70" t="str">
        <f t="shared" si="28"/>
        <v/>
      </c>
      <c r="U75" s="68" t="str">
        <f t="shared" si="29"/>
        <v/>
      </c>
      <c r="V75" s="68" t="str">
        <f t="shared" si="30"/>
        <v/>
      </c>
      <c r="W75" s="68" t="str">
        <f t="shared" si="31"/>
        <v/>
      </c>
      <c r="X75" s="72" t="str">
        <f t="shared" si="32"/>
        <v/>
      </c>
      <c r="Y75" s="88"/>
      <c r="Z75" s="68" t="str">
        <f t="shared" si="33"/>
        <v/>
      </c>
    </row>
    <row r="76" spans="2:26" x14ac:dyDescent="0.2">
      <c r="B76" s="89"/>
      <c r="C76" s="75"/>
      <c r="D76" s="76"/>
      <c r="E76" s="76"/>
      <c r="F76" s="66" t="str">
        <f t="shared" si="20"/>
        <v/>
      </c>
      <c r="G76" s="66" t="str">
        <f t="shared" si="21"/>
        <v/>
      </c>
      <c r="H76" s="67" t="str">
        <f t="shared" si="22"/>
        <v/>
      </c>
      <c r="I76" s="67" t="str">
        <f t="shared" si="40"/>
        <v/>
      </c>
      <c r="J76" s="70" t="str">
        <f t="shared" si="23"/>
        <v/>
      </c>
      <c r="K76" s="69" t="str">
        <f t="shared" si="41"/>
        <v/>
      </c>
      <c r="L76" s="70" t="str">
        <f t="shared" si="24"/>
        <v/>
      </c>
      <c r="M76" s="70" t="str">
        <f t="shared" si="42"/>
        <v/>
      </c>
      <c r="N76" s="70" t="str">
        <f t="shared" si="25"/>
        <v/>
      </c>
      <c r="O76" s="67" t="str">
        <f t="shared" si="43"/>
        <v/>
      </c>
      <c r="P76" s="70" t="str">
        <f t="shared" si="26"/>
        <v/>
      </c>
      <c r="Q76" s="71" t="str">
        <f t="shared" si="44"/>
        <v/>
      </c>
      <c r="R76" s="70" t="str">
        <f t="shared" si="27"/>
        <v/>
      </c>
      <c r="S76" s="70" t="str">
        <f t="shared" si="45"/>
        <v/>
      </c>
      <c r="T76" s="70" t="str">
        <f t="shared" si="28"/>
        <v/>
      </c>
      <c r="U76" s="68" t="str">
        <f t="shared" si="29"/>
        <v/>
      </c>
      <c r="V76" s="68" t="str">
        <f t="shared" si="30"/>
        <v/>
      </c>
      <c r="W76" s="68" t="str">
        <f t="shared" si="31"/>
        <v/>
      </c>
      <c r="X76" s="72" t="str">
        <f t="shared" si="32"/>
        <v/>
      </c>
      <c r="Y76" s="88"/>
      <c r="Z76" s="68" t="str">
        <f t="shared" si="33"/>
        <v/>
      </c>
    </row>
    <row r="77" spans="2:26" x14ac:dyDescent="0.2">
      <c r="B77" s="89"/>
      <c r="C77" s="75"/>
      <c r="D77" s="76"/>
      <c r="E77" s="76"/>
      <c r="F77" s="66" t="str">
        <f t="shared" si="20"/>
        <v/>
      </c>
      <c r="G77" s="66" t="str">
        <f t="shared" si="21"/>
        <v/>
      </c>
      <c r="H77" s="67" t="str">
        <f t="shared" si="22"/>
        <v/>
      </c>
      <c r="I77" s="67" t="str">
        <f t="shared" si="40"/>
        <v/>
      </c>
      <c r="J77" s="70" t="str">
        <f t="shared" si="23"/>
        <v/>
      </c>
      <c r="K77" s="69" t="str">
        <f t="shared" si="41"/>
        <v/>
      </c>
      <c r="L77" s="70" t="str">
        <f t="shared" si="24"/>
        <v/>
      </c>
      <c r="M77" s="70" t="str">
        <f t="shared" si="42"/>
        <v/>
      </c>
      <c r="N77" s="70" t="str">
        <f t="shared" si="25"/>
        <v/>
      </c>
      <c r="O77" s="67" t="str">
        <f t="shared" si="43"/>
        <v/>
      </c>
      <c r="P77" s="70" t="str">
        <f t="shared" si="26"/>
        <v/>
      </c>
      <c r="Q77" s="71" t="str">
        <f t="shared" si="44"/>
        <v/>
      </c>
      <c r="R77" s="70" t="str">
        <f t="shared" si="27"/>
        <v/>
      </c>
      <c r="S77" s="70" t="str">
        <f t="shared" si="45"/>
        <v/>
      </c>
      <c r="T77" s="70" t="str">
        <f t="shared" si="28"/>
        <v/>
      </c>
      <c r="U77" s="68" t="str">
        <f t="shared" si="29"/>
        <v/>
      </c>
      <c r="V77" s="68" t="str">
        <f t="shared" si="30"/>
        <v/>
      </c>
      <c r="W77" s="68" t="str">
        <f t="shared" si="31"/>
        <v/>
      </c>
      <c r="X77" s="72" t="str">
        <f t="shared" si="32"/>
        <v/>
      </c>
      <c r="Y77" s="88"/>
      <c r="Z77" s="68" t="str">
        <f t="shared" si="33"/>
        <v/>
      </c>
    </row>
    <row r="78" spans="2:26" x14ac:dyDescent="0.2">
      <c r="B78" s="89"/>
      <c r="C78" s="75"/>
      <c r="D78" s="76"/>
      <c r="E78" s="76"/>
      <c r="F78" s="66" t="str">
        <f t="shared" si="20"/>
        <v/>
      </c>
      <c r="G78" s="66" t="str">
        <f t="shared" si="21"/>
        <v/>
      </c>
      <c r="H78" s="67" t="str">
        <f t="shared" si="22"/>
        <v/>
      </c>
      <c r="I78" s="67" t="str">
        <f t="shared" si="40"/>
        <v/>
      </c>
      <c r="J78" s="70" t="str">
        <f t="shared" si="23"/>
        <v/>
      </c>
      <c r="K78" s="69" t="str">
        <f t="shared" si="41"/>
        <v/>
      </c>
      <c r="L78" s="70" t="str">
        <f t="shared" si="24"/>
        <v/>
      </c>
      <c r="M78" s="70" t="str">
        <f t="shared" si="42"/>
        <v/>
      </c>
      <c r="N78" s="70" t="str">
        <f t="shared" si="25"/>
        <v/>
      </c>
      <c r="O78" s="67" t="str">
        <f t="shared" si="43"/>
        <v/>
      </c>
      <c r="P78" s="70" t="str">
        <f t="shared" si="26"/>
        <v/>
      </c>
      <c r="Q78" s="71" t="str">
        <f t="shared" si="44"/>
        <v/>
      </c>
      <c r="R78" s="70" t="str">
        <f t="shared" si="27"/>
        <v/>
      </c>
      <c r="S78" s="70" t="str">
        <f t="shared" si="45"/>
        <v/>
      </c>
      <c r="T78" s="70" t="str">
        <f t="shared" si="28"/>
        <v/>
      </c>
      <c r="U78" s="68" t="str">
        <f t="shared" si="29"/>
        <v/>
      </c>
      <c r="V78" s="68" t="str">
        <f t="shared" si="30"/>
        <v/>
      </c>
      <c r="W78" s="68" t="str">
        <f t="shared" si="31"/>
        <v/>
      </c>
      <c r="X78" s="72" t="str">
        <f t="shared" si="32"/>
        <v/>
      </c>
      <c r="Y78" s="88"/>
      <c r="Z78" s="68" t="str">
        <f t="shared" si="33"/>
        <v/>
      </c>
    </row>
    <row r="79" spans="2:26" x14ac:dyDescent="0.2">
      <c r="B79" s="89"/>
      <c r="C79" s="75"/>
      <c r="D79" s="76"/>
      <c r="E79" s="76"/>
      <c r="F79" s="66" t="str">
        <f t="shared" si="20"/>
        <v/>
      </c>
      <c r="G79" s="66" t="str">
        <f t="shared" si="21"/>
        <v/>
      </c>
      <c r="H79" s="67" t="str">
        <f t="shared" si="22"/>
        <v/>
      </c>
      <c r="I79" s="67" t="str">
        <f t="shared" si="40"/>
        <v/>
      </c>
      <c r="J79" s="70" t="str">
        <f t="shared" si="23"/>
        <v/>
      </c>
      <c r="K79" s="69" t="str">
        <f t="shared" si="41"/>
        <v/>
      </c>
      <c r="L79" s="70" t="str">
        <f t="shared" si="24"/>
        <v/>
      </c>
      <c r="M79" s="70" t="str">
        <f t="shared" si="42"/>
        <v/>
      </c>
      <c r="N79" s="70" t="str">
        <f t="shared" si="25"/>
        <v/>
      </c>
      <c r="O79" s="67" t="str">
        <f t="shared" si="43"/>
        <v/>
      </c>
      <c r="P79" s="70" t="str">
        <f t="shared" si="26"/>
        <v/>
      </c>
      <c r="Q79" s="71" t="str">
        <f t="shared" si="44"/>
        <v/>
      </c>
      <c r="R79" s="70" t="str">
        <f t="shared" si="27"/>
        <v/>
      </c>
      <c r="S79" s="70" t="str">
        <f t="shared" si="45"/>
        <v/>
      </c>
      <c r="T79" s="70" t="str">
        <f t="shared" si="28"/>
        <v/>
      </c>
      <c r="U79" s="68" t="str">
        <f t="shared" si="29"/>
        <v/>
      </c>
      <c r="V79" s="68" t="str">
        <f t="shared" si="30"/>
        <v/>
      </c>
      <c r="W79" s="68" t="str">
        <f t="shared" si="31"/>
        <v/>
      </c>
      <c r="X79" s="72" t="str">
        <f t="shared" si="32"/>
        <v/>
      </c>
      <c r="Y79" s="88"/>
      <c r="Z79" s="68" t="str">
        <f t="shared" si="33"/>
        <v/>
      </c>
    </row>
    <row r="80" spans="2:26" x14ac:dyDescent="0.2">
      <c r="B80" s="89"/>
      <c r="C80" s="75"/>
      <c r="D80" s="76"/>
      <c r="E80" s="76"/>
      <c r="F80" s="66" t="str">
        <f t="shared" si="20"/>
        <v/>
      </c>
      <c r="G80" s="66" t="str">
        <f t="shared" si="21"/>
        <v/>
      </c>
      <c r="H80" s="67" t="str">
        <f t="shared" si="22"/>
        <v/>
      </c>
      <c r="I80" s="67" t="str">
        <f t="shared" si="40"/>
        <v/>
      </c>
      <c r="J80" s="70" t="str">
        <f t="shared" si="23"/>
        <v/>
      </c>
      <c r="K80" s="69" t="str">
        <f t="shared" si="41"/>
        <v/>
      </c>
      <c r="L80" s="70" t="str">
        <f t="shared" si="24"/>
        <v/>
      </c>
      <c r="M80" s="70" t="str">
        <f t="shared" si="42"/>
        <v/>
      </c>
      <c r="N80" s="70" t="str">
        <f t="shared" si="25"/>
        <v/>
      </c>
      <c r="O80" s="67" t="str">
        <f t="shared" si="43"/>
        <v/>
      </c>
      <c r="P80" s="70" t="str">
        <f t="shared" si="26"/>
        <v/>
      </c>
      <c r="Q80" s="71" t="str">
        <f t="shared" si="44"/>
        <v/>
      </c>
      <c r="R80" s="70" t="str">
        <f t="shared" si="27"/>
        <v/>
      </c>
      <c r="S80" s="70" t="str">
        <f t="shared" si="45"/>
        <v/>
      </c>
      <c r="T80" s="70" t="str">
        <f t="shared" si="28"/>
        <v/>
      </c>
      <c r="U80" s="68" t="str">
        <f t="shared" si="29"/>
        <v/>
      </c>
      <c r="V80" s="68" t="str">
        <f t="shared" si="30"/>
        <v/>
      </c>
      <c r="W80" s="68" t="str">
        <f t="shared" si="31"/>
        <v/>
      </c>
      <c r="X80" s="72" t="str">
        <f t="shared" si="32"/>
        <v/>
      </c>
      <c r="Y80" s="88"/>
      <c r="Z80" s="68" t="str">
        <f t="shared" si="33"/>
        <v/>
      </c>
    </row>
    <row r="81" spans="2:26" x14ac:dyDescent="0.2">
      <c r="B81" s="89"/>
      <c r="C81" s="75"/>
      <c r="D81" s="76"/>
      <c r="E81" s="76"/>
      <c r="F81" s="66" t="str">
        <f t="shared" si="20"/>
        <v/>
      </c>
      <c r="G81" s="66" t="str">
        <f t="shared" si="21"/>
        <v/>
      </c>
      <c r="H81" s="67" t="str">
        <f t="shared" si="22"/>
        <v/>
      </c>
      <c r="I81" s="67" t="str">
        <f t="shared" si="40"/>
        <v/>
      </c>
      <c r="J81" s="70" t="str">
        <f t="shared" si="23"/>
        <v/>
      </c>
      <c r="K81" s="69" t="str">
        <f t="shared" si="41"/>
        <v/>
      </c>
      <c r="L81" s="70" t="str">
        <f t="shared" si="24"/>
        <v/>
      </c>
      <c r="M81" s="70" t="str">
        <f t="shared" si="42"/>
        <v/>
      </c>
      <c r="N81" s="70" t="str">
        <f t="shared" si="25"/>
        <v/>
      </c>
      <c r="O81" s="67" t="str">
        <f t="shared" si="43"/>
        <v/>
      </c>
      <c r="P81" s="70" t="str">
        <f t="shared" si="26"/>
        <v/>
      </c>
      <c r="Q81" s="71" t="str">
        <f t="shared" si="44"/>
        <v/>
      </c>
      <c r="R81" s="70" t="str">
        <f t="shared" si="27"/>
        <v/>
      </c>
      <c r="S81" s="70" t="str">
        <f t="shared" si="45"/>
        <v/>
      </c>
      <c r="T81" s="70" t="str">
        <f t="shared" si="28"/>
        <v/>
      </c>
      <c r="U81" s="68" t="str">
        <f t="shared" si="29"/>
        <v/>
      </c>
      <c r="V81" s="68" t="str">
        <f t="shared" si="30"/>
        <v/>
      </c>
      <c r="W81" s="68" t="str">
        <f t="shared" si="31"/>
        <v/>
      </c>
      <c r="X81" s="72" t="str">
        <f t="shared" si="32"/>
        <v/>
      </c>
      <c r="Y81" s="88"/>
      <c r="Z81" s="68" t="str">
        <f t="shared" si="33"/>
        <v/>
      </c>
    </row>
    <row r="82" spans="2:26" x14ac:dyDescent="0.2">
      <c r="B82" s="89"/>
      <c r="C82" s="75"/>
      <c r="D82" s="76"/>
      <c r="E82" s="76"/>
      <c r="F82" s="66" t="str">
        <f t="shared" si="20"/>
        <v/>
      </c>
      <c r="G82" s="66" t="str">
        <f t="shared" si="21"/>
        <v/>
      </c>
      <c r="H82" s="67" t="str">
        <f t="shared" si="22"/>
        <v/>
      </c>
      <c r="I82" s="67" t="str">
        <f t="shared" si="40"/>
        <v/>
      </c>
      <c r="J82" s="70" t="str">
        <f t="shared" si="23"/>
        <v/>
      </c>
      <c r="K82" s="69" t="str">
        <f t="shared" si="41"/>
        <v/>
      </c>
      <c r="L82" s="70" t="str">
        <f t="shared" si="24"/>
        <v/>
      </c>
      <c r="M82" s="70" t="str">
        <f t="shared" si="42"/>
        <v/>
      </c>
      <c r="N82" s="70" t="str">
        <f t="shared" si="25"/>
        <v/>
      </c>
      <c r="O82" s="67" t="str">
        <f t="shared" si="43"/>
        <v/>
      </c>
      <c r="P82" s="70" t="str">
        <f t="shared" si="26"/>
        <v/>
      </c>
      <c r="Q82" s="71" t="str">
        <f t="shared" si="44"/>
        <v/>
      </c>
      <c r="R82" s="70" t="str">
        <f t="shared" si="27"/>
        <v/>
      </c>
      <c r="S82" s="70" t="str">
        <f t="shared" si="45"/>
        <v/>
      </c>
      <c r="T82" s="70" t="str">
        <f t="shared" si="28"/>
        <v/>
      </c>
      <c r="U82" s="68" t="str">
        <f t="shared" si="29"/>
        <v/>
      </c>
      <c r="V82" s="68" t="str">
        <f t="shared" si="30"/>
        <v/>
      </c>
      <c r="W82" s="68" t="str">
        <f t="shared" si="31"/>
        <v/>
      </c>
      <c r="X82" s="72" t="str">
        <f t="shared" si="32"/>
        <v/>
      </c>
      <c r="Y82" s="88"/>
      <c r="Z82" s="68" t="str">
        <f t="shared" si="33"/>
        <v/>
      </c>
    </row>
    <row r="83" spans="2:26" x14ac:dyDescent="0.2">
      <c r="B83" s="89"/>
      <c r="C83" s="75"/>
      <c r="D83" s="76"/>
      <c r="E83" s="76"/>
      <c r="F83" s="66" t="str">
        <f t="shared" ref="F83:F105" si="46">IF(D83="","",($C$4-1)-D83+1)</f>
        <v/>
      </c>
      <c r="G83" s="66" t="str">
        <f t="shared" ref="G83:G105" si="47">IF(D83="","",E83-$C$4+1)</f>
        <v/>
      </c>
      <c r="H83" s="67" t="str">
        <f t="shared" ref="H83:H105" si="48">IF(D83="","",F83+G83)</f>
        <v/>
      </c>
      <c r="I83" s="67" t="str">
        <f t="shared" si="40"/>
        <v/>
      </c>
      <c r="J83" s="70" t="str">
        <f t="shared" ref="J83:J105" si="49">IF(D83="","",(F83/365)*I83)</f>
        <v/>
      </c>
      <c r="K83" s="69" t="str">
        <f t="shared" si="41"/>
        <v/>
      </c>
      <c r="L83" s="70" t="str">
        <f t="shared" ref="L83:L105" si="50">IF(D83="","",J83*K83)</f>
        <v/>
      </c>
      <c r="M83" s="70" t="str">
        <f t="shared" si="42"/>
        <v/>
      </c>
      <c r="N83" s="70" t="str">
        <f t="shared" ref="N83:N105" si="51">IF(D83="","",(F83/365)*M83)</f>
        <v/>
      </c>
      <c r="O83" s="67" t="str">
        <f t="shared" si="43"/>
        <v/>
      </c>
      <c r="P83" s="70" t="str">
        <f t="shared" ref="P83:P105" si="52">IF(D83="","",(G83/365)*O83)</f>
        <v/>
      </c>
      <c r="Q83" s="71" t="str">
        <f t="shared" si="44"/>
        <v/>
      </c>
      <c r="R83" s="70" t="str">
        <f t="shared" ref="R83:R105" si="53">IF(D83="","",Q83*P83)</f>
        <v/>
      </c>
      <c r="S83" s="70" t="str">
        <f t="shared" si="45"/>
        <v/>
      </c>
      <c r="T83" s="70" t="str">
        <f t="shared" ref="T83:T105" si="54">IF(D83="","",(G83/365)*S83)</f>
        <v/>
      </c>
      <c r="U83" s="68" t="str">
        <f t="shared" ref="U83:U105" si="55">IF(D83="","",J83+P83)</f>
        <v/>
      </c>
      <c r="V83" s="68" t="str">
        <f t="shared" ref="V83:V105" si="56">IF(D83="","",L83+R83)</f>
        <v/>
      </c>
      <c r="W83" s="68" t="str">
        <f t="shared" ref="W83:W105" si="57">IF(D83="","",N83+T83)</f>
        <v/>
      </c>
      <c r="X83" s="72" t="str">
        <f t="shared" ref="X83:X105" si="58">IF(D83="","",((((J83*K83)+N83)+((P83*Q83)+T83))/365)+1)</f>
        <v/>
      </c>
      <c r="Y83" s="88"/>
      <c r="Z83" s="68" t="str">
        <f t="shared" ref="Z83:Z105" si="59">IF(D83="","",X83*Y83)</f>
        <v/>
      </c>
    </row>
    <row r="84" spans="2:26" x14ac:dyDescent="0.2">
      <c r="B84" s="89"/>
      <c r="C84" s="75"/>
      <c r="D84" s="76"/>
      <c r="E84" s="76"/>
      <c r="F84" s="66" t="str">
        <f t="shared" si="46"/>
        <v/>
      </c>
      <c r="G84" s="66" t="str">
        <f t="shared" si="47"/>
        <v/>
      </c>
      <c r="H84" s="67" t="str">
        <f t="shared" si="48"/>
        <v/>
      </c>
      <c r="I84" s="67" t="str">
        <f t="shared" si="40"/>
        <v/>
      </c>
      <c r="J84" s="70" t="str">
        <f t="shared" si="49"/>
        <v/>
      </c>
      <c r="K84" s="69" t="str">
        <f t="shared" si="41"/>
        <v/>
      </c>
      <c r="L84" s="70" t="str">
        <f t="shared" si="50"/>
        <v/>
      </c>
      <c r="M84" s="70" t="str">
        <f t="shared" si="42"/>
        <v/>
      </c>
      <c r="N84" s="70" t="str">
        <f t="shared" si="51"/>
        <v/>
      </c>
      <c r="O84" s="67" t="str">
        <f t="shared" si="43"/>
        <v/>
      </c>
      <c r="P84" s="70" t="str">
        <f t="shared" si="52"/>
        <v/>
      </c>
      <c r="Q84" s="71" t="str">
        <f t="shared" si="44"/>
        <v/>
      </c>
      <c r="R84" s="70" t="str">
        <f t="shared" si="53"/>
        <v/>
      </c>
      <c r="S84" s="70" t="str">
        <f t="shared" si="45"/>
        <v/>
      </c>
      <c r="T84" s="70" t="str">
        <f t="shared" si="54"/>
        <v/>
      </c>
      <c r="U84" s="68" t="str">
        <f t="shared" si="55"/>
        <v/>
      </c>
      <c r="V84" s="68" t="str">
        <f t="shared" si="56"/>
        <v/>
      </c>
      <c r="W84" s="68" t="str">
        <f t="shared" si="57"/>
        <v/>
      </c>
      <c r="X84" s="72" t="str">
        <f t="shared" si="58"/>
        <v/>
      </c>
      <c r="Y84" s="88"/>
      <c r="Z84" s="68" t="str">
        <f t="shared" si="59"/>
        <v/>
      </c>
    </row>
    <row r="85" spans="2:26" x14ac:dyDescent="0.2">
      <c r="B85" s="89"/>
      <c r="C85" s="75"/>
      <c r="D85" s="76"/>
      <c r="E85" s="76"/>
      <c r="F85" s="66" t="str">
        <f t="shared" si="46"/>
        <v/>
      </c>
      <c r="G85" s="66" t="str">
        <f t="shared" si="47"/>
        <v/>
      </c>
      <c r="H85" s="67" t="str">
        <f t="shared" si="48"/>
        <v/>
      </c>
      <c r="I85" s="67" t="str">
        <f t="shared" si="40"/>
        <v/>
      </c>
      <c r="J85" s="70" t="str">
        <f t="shared" si="49"/>
        <v/>
      </c>
      <c r="K85" s="69" t="str">
        <f t="shared" si="41"/>
        <v/>
      </c>
      <c r="L85" s="70" t="str">
        <f t="shared" si="50"/>
        <v/>
      </c>
      <c r="M85" s="70" t="str">
        <f t="shared" si="42"/>
        <v/>
      </c>
      <c r="N85" s="70" t="str">
        <f t="shared" si="51"/>
        <v/>
      </c>
      <c r="O85" s="67" t="str">
        <f t="shared" si="43"/>
        <v/>
      </c>
      <c r="P85" s="70" t="str">
        <f t="shared" si="52"/>
        <v/>
      </c>
      <c r="Q85" s="71" t="str">
        <f t="shared" si="44"/>
        <v/>
      </c>
      <c r="R85" s="70" t="str">
        <f t="shared" si="53"/>
        <v/>
      </c>
      <c r="S85" s="70" t="str">
        <f t="shared" si="45"/>
        <v/>
      </c>
      <c r="T85" s="70" t="str">
        <f t="shared" si="54"/>
        <v/>
      </c>
      <c r="U85" s="68" t="str">
        <f t="shared" si="55"/>
        <v/>
      </c>
      <c r="V85" s="68" t="str">
        <f t="shared" si="56"/>
        <v/>
      </c>
      <c r="W85" s="68" t="str">
        <f t="shared" si="57"/>
        <v/>
      </c>
      <c r="X85" s="72" t="str">
        <f t="shared" si="58"/>
        <v/>
      </c>
      <c r="Y85" s="88"/>
      <c r="Z85" s="68" t="str">
        <f t="shared" si="59"/>
        <v/>
      </c>
    </row>
    <row r="86" spans="2:26" x14ac:dyDescent="0.2">
      <c r="B86" s="89"/>
      <c r="C86" s="75"/>
      <c r="D86" s="76"/>
      <c r="E86" s="76"/>
      <c r="F86" s="66" t="str">
        <f t="shared" si="46"/>
        <v/>
      </c>
      <c r="G86" s="66" t="str">
        <f t="shared" si="47"/>
        <v/>
      </c>
      <c r="H86" s="67" t="str">
        <f t="shared" si="48"/>
        <v/>
      </c>
      <c r="I86" s="67" t="str">
        <f t="shared" si="40"/>
        <v/>
      </c>
      <c r="J86" s="70" t="str">
        <f t="shared" si="49"/>
        <v/>
      </c>
      <c r="K86" s="69" t="str">
        <f t="shared" si="41"/>
        <v/>
      </c>
      <c r="L86" s="70" t="str">
        <f t="shared" si="50"/>
        <v/>
      </c>
      <c r="M86" s="70" t="str">
        <f t="shared" si="42"/>
        <v/>
      </c>
      <c r="N86" s="70" t="str">
        <f t="shared" si="51"/>
        <v/>
      </c>
      <c r="O86" s="67" t="str">
        <f t="shared" si="43"/>
        <v/>
      </c>
      <c r="P86" s="70" t="str">
        <f t="shared" si="52"/>
        <v/>
      </c>
      <c r="Q86" s="71" t="str">
        <f t="shared" si="44"/>
        <v/>
      </c>
      <c r="R86" s="70" t="str">
        <f t="shared" si="53"/>
        <v/>
      </c>
      <c r="S86" s="70" t="str">
        <f t="shared" si="45"/>
        <v/>
      </c>
      <c r="T86" s="70" t="str">
        <f t="shared" si="54"/>
        <v/>
      </c>
      <c r="U86" s="68" t="str">
        <f t="shared" si="55"/>
        <v/>
      </c>
      <c r="V86" s="68" t="str">
        <f t="shared" si="56"/>
        <v/>
      </c>
      <c r="W86" s="68" t="str">
        <f t="shared" si="57"/>
        <v/>
      </c>
      <c r="X86" s="72" t="str">
        <f t="shared" si="58"/>
        <v/>
      </c>
      <c r="Y86" s="88"/>
      <c r="Z86" s="68" t="str">
        <f t="shared" si="59"/>
        <v/>
      </c>
    </row>
    <row r="87" spans="2:26" x14ac:dyDescent="0.2">
      <c r="B87" s="89"/>
      <c r="C87" s="75"/>
      <c r="D87" s="76"/>
      <c r="E87" s="76"/>
      <c r="F87" s="66" t="str">
        <f t="shared" si="46"/>
        <v/>
      </c>
      <c r="G87" s="66" t="str">
        <f t="shared" si="47"/>
        <v/>
      </c>
      <c r="H87" s="67" t="str">
        <f t="shared" si="48"/>
        <v/>
      </c>
      <c r="I87" s="67" t="str">
        <f t="shared" si="40"/>
        <v/>
      </c>
      <c r="J87" s="70" t="str">
        <f t="shared" si="49"/>
        <v/>
      </c>
      <c r="K87" s="69" t="str">
        <f t="shared" si="41"/>
        <v/>
      </c>
      <c r="L87" s="70" t="str">
        <f t="shared" si="50"/>
        <v/>
      </c>
      <c r="M87" s="70" t="str">
        <f t="shared" si="42"/>
        <v/>
      </c>
      <c r="N87" s="70" t="str">
        <f t="shared" si="51"/>
        <v/>
      </c>
      <c r="O87" s="67" t="str">
        <f t="shared" si="43"/>
        <v/>
      </c>
      <c r="P87" s="70" t="str">
        <f t="shared" si="52"/>
        <v/>
      </c>
      <c r="Q87" s="71" t="str">
        <f t="shared" si="44"/>
        <v/>
      </c>
      <c r="R87" s="70" t="str">
        <f t="shared" si="53"/>
        <v/>
      </c>
      <c r="S87" s="70" t="str">
        <f t="shared" si="45"/>
        <v/>
      </c>
      <c r="T87" s="70" t="str">
        <f t="shared" si="54"/>
        <v/>
      </c>
      <c r="U87" s="68" t="str">
        <f t="shared" si="55"/>
        <v/>
      </c>
      <c r="V87" s="68" t="str">
        <f t="shared" si="56"/>
        <v/>
      </c>
      <c r="W87" s="68" t="str">
        <f t="shared" si="57"/>
        <v/>
      </c>
      <c r="X87" s="72" t="str">
        <f t="shared" si="58"/>
        <v/>
      </c>
      <c r="Y87" s="88"/>
      <c r="Z87" s="68" t="str">
        <f t="shared" si="59"/>
        <v/>
      </c>
    </row>
    <row r="88" spans="2:26" x14ac:dyDescent="0.2">
      <c r="B88" s="89"/>
      <c r="C88" s="75"/>
      <c r="D88" s="76"/>
      <c r="E88" s="76"/>
      <c r="F88" s="66" t="str">
        <f t="shared" si="46"/>
        <v/>
      </c>
      <c r="G88" s="66" t="str">
        <f t="shared" si="47"/>
        <v/>
      </c>
      <c r="H88" s="67" t="str">
        <f t="shared" si="48"/>
        <v/>
      </c>
      <c r="I88" s="67" t="str">
        <f t="shared" si="40"/>
        <v/>
      </c>
      <c r="J88" s="70" t="str">
        <f t="shared" si="49"/>
        <v/>
      </c>
      <c r="K88" s="69" t="str">
        <f t="shared" si="41"/>
        <v/>
      </c>
      <c r="L88" s="70" t="str">
        <f t="shared" si="50"/>
        <v/>
      </c>
      <c r="M88" s="70" t="str">
        <f t="shared" si="42"/>
        <v/>
      </c>
      <c r="N88" s="70" t="str">
        <f t="shared" si="51"/>
        <v/>
      </c>
      <c r="O88" s="67" t="str">
        <f t="shared" si="43"/>
        <v/>
      </c>
      <c r="P88" s="70" t="str">
        <f t="shared" si="52"/>
        <v/>
      </c>
      <c r="Q88" s="71" t="str">
        <f t="shared" si="44"/>
        <v/>
      </c>
      <c r="R88" s="70" t="str">
        <f t="shared" si="53"/>
        <v/>
      </c>
      <c r="S88" s="70" t="str">
        <f t="shared" si="45"/>
        <v/>
      </c>
      <c r="T88" s="70" t="str">
        <f t="shared" si="54"/>
        <v/>
      </c>
      <c r="U88" s="68" t="str">
        <f t="shared" si="55"/>
        <v/>
      </c>
      <c r="V88" s="68" t="str">
        <f t="shared" si="56"/>
        <v/>
      </c>
      <c r="W88" s="68" t="str">
        <f t="shared" si="57"/>
        <v/>
      </c>
      <c r="X88" s="72" t="str">
        <f t="shared" si="58"/>
        <v/>
      </c>
      <c r="Y88" s="88"/>
      <c r="Z88" s="68" t="str">
        <f t="shared" si="59"/>
        <v/>
      </c>
    </row>
    <row r="89" spans="2:26" x14ac:dyDescent="0.2">
      <c r="B89" s="89"/>
      <c r="C89" s="75"/>
      <c r="D89" s="76"/>
      <c r="E89" s="76"/>
      <c r="F89" s="66" t="str">
        <f t="shared" si="46"/>
        <v/>
      </c>
      <c r="G89" s="66" t="str">
        <f t="shared" si="47"/>
        <v/>
      </c>
      <c r="H89" s="67" t="str">
        <f t="shared" si="48"/>
        <v/>
      </c>
      <c r="I89" s="67" t="str">
        <f t="shared" si="40"/>
        <v/>
      </c>
      <c r="J89" s="70" t="str">
        <f t="shared" si="49"/>
        <v/>
      </c>
      <c r="K89" s="69" t="str">
        <f t="shared" si="41"/>
        <v/>
      </c>
      <c r="L89" s="70" t="str">
        <f t="shared" si="50"/>
        <v/>
      </c>
      <c r="M89" s="70" t="str">
        <f t="shared" si="42"/>
        <v/>
      </c>
      <c r="N89" s="70" t="str">
        <f t="shared" si="51"/>
        <v/>
      </c>
      <c r="O89" s="67" t="str">
        <f t="shared" si="43"/>
        <v/>
      </c>
      <c r="P89" s="70" t="str">
        <f t="shared" si="52"/>
        <v/>
      </c>
      <c r="Q89" s="71" t="str">
        <f t="shared" si="44"/>
        <v/>
      </c>
      <c r="R89" s="70" t="str">
        <f t="shared" si="53"/>
        <v/>
      </c>
      <c r="S89" s="70" t="str">
        <f t="shared" si="45"/>
        <v/>
      </c>
      <c r="T89" s="70" t="str">
        <f t="shared" si="54"/>
        <v/>
      </c>
      <c r="U89" s="68" t="str">
        <f t="shared" si="55"/>
        <v/>
      </c>
      <c r="V89" s="68" t="str">
        <f t="shared" si="56"/>
        <v/>
      </c>
      <c r="W89" s="68" t="str">
        <f t="shared" si="57"/>
        <v/>
      </c>
      <c r="X89" s="72" t="str">
        <f t="shared" si="58"/>
        <v/>
      </c>
      <c r="Y89" s="88"/>
      <c r="Z89" s="68" t="str">
        <f t="shared" si="59"/>
        <v/>
      </c>
    </row>
    <row r="90" spans="2:26" x14ac:dyDescent="0.2">
      <c r="B90" s="89"/>
      <c r="C90" s="75"/>
      <c r="D90" s="76"/>
      <c r="E90" s="76"/>
      <c r="F90" s="66" t="str">
        <f t="shared" si="46"/>
        <v/>
      </c>
      <c r="G90" s="66" t="str">
        <f t="shared" si="47"/>
        <v/>
      </c>
      <c r="H90" s="67" t="str">
        <f t="shared" si="48"/>
        <v/>
      </c>
      <c r="I90" s="67" t="str">
        <f t="shared" si="40"/>
        <v/>
      </c>
      <c r="J90" s="70" t="str">
        <f t="shared" si="49"/>
        <v/>
      </c>
      <c r="K90" s="69" t="str">
        <f t="shared" si="41"/>
        <v/>
      </c>
      <c r="L90" s="70" t="str">
        <f t="shared" si="50"/>
        <v/>
      </c>
      <c r="M90" s="70" t="str">
        <f t="shared" si="42"/>
        <v/>
      </c>
      <c r="N90" s="70" t="str">
        <f t="shared" si="51"/>
        <v/>
      </c>
      <c r="O90" s="67" t="str">
        <f t="shared" si="43"/>
        <v/>
      </c>
      <c r="P90" s="70" t="str">
        <f t="shared" si="52"/>
        <v/>
      </c>
      <c r="Q90" s="71" t="str">
        <f t="shared" si="44"/>
        <v/>
      </c>
      <c r="R90" s="70" t="str">
        <f t="shared" si="53"/>
        <v/>
      </c>
      <c r="S90" s="70" t="str">
        <f t="shared" si="45"/>
        <v/>
      </c>
      <c r="T90" s="70" t="str">
        <f t="shared" si="54"/>
        <v/>
      </c>
      <c r="U90" s="68" t="str">
        <f t="shared" si="55"/>
        <v/>
      </c>
      <c r="V90" s="68" t="str">
        <f t="shared" si="56"/>
        <v/>
      </c>
      <c r="W90" s="68" t="str">
        <f t="shared" si="57"/>
        <v/>
      </c>
      <c r="X90" s="72" t="str">
        <f t="shared" si="58"/>
        <v/>
      </c>
      <c r="Y90" s="88"/>
      <c r="Z90" s="68" t="str">
        <f t="shared" si="59"/>
        <v/>
      </c>
    </row>
    <row r="91" spans="2:26" x14ac:dyDescent="0.2">
      <c r="B91" s="89"/>
      <c r="C91" s="75"/>
      <c r="D91" s="76"/>
      <c r="E91" s="76"/>
      <c r="F91" s="66" t="str">
        <f t="shared" si="46"/>
        <v/>
      </c>
      <c r="G91" s="66" t="str">
        <f t="shared" si="47"/>
        <v/>
      </c>
      <c r="H91" s="67" t="str">
        <f t="shared" si="48"/>
        <v/>
      </c>
      <c r="I91" s="67" t="str">
        <f t="shared" si="40"/>
        <v/>
      </c>
      <c r="J91" s="70" t="str">
        <f t="shared" si="49"/>
        <v/>
      </c>
      <c r="K91" s="69" t="str">
        <f t="shared" si="41"/>
        <v/>
      </c>
      <c r="L91" s="70" t="str">
        <f t="shared" si="50"/>
        <v/>
      </c>
      <c r="M91" s="70" t="str">
        <f t="shared" si="42"/>
        <v/>
      </c>
      <c r="N91" s="70" t="str">
        <f t="shared" si="51"/>
        <v/>
      </c>
      <c r="O91" s="67" t="str">
        <f t="shared" si="43"/>
        <v/>
      </c>
      <c r="P91" s="70" t="str">
        <f t="shared" si="52"/>
        <v/>
      </c>
      <c r="Q91" s="71" t="str">
        <f t="shared" si="44"/>
        <v/>
      </c>
      <c r="R91" s="70" t="str">
        <f t="shared" si="53"/>
        <v/>
      </c>
      <c r="S91" s="70" t="str">
        <f t="shared" si="45"/>
        <v/>
      </c>
      <c r="T91" s="70" t="str">
        <f t="shared" si="54"/>
        <v/>
      </c>
      <c r="U91" s="68" t="str">
        <f t="shared" si="55"/>
        <v/>
      </c>
      <c r="V91" s="68" t="str">
        <f t="shared" si="56"/>
        <v/>
      </c>
      <c r="W91" s="68" t="str">
        <f t="shared" si="57"/>
        <v/>
      </c>
      <c r="X91" s="72" t="str">
        <f t="shared" si="58"/>
        <v/>
      </c>
      <c r="Y91" s="88"/>
      <c r="Z91" s="68" t="str">
        <f t="shared" si="59"/>
        <v/>
      </c>
    </row>
    <row r="92" spans="2:26" x14ac:dyDescent="0.2">
      <c r="B92" s="89"/>
      <c r="C92" s="75"/>
      <c r="D92" s="76"/>
      <c r="E92" s="76"/>
      <c r="F92" s="66" t="str">
        <f t="shared" si="46"/>
        <v/>
      </c>
      <c r="G92" s="66" t="str">
        <f t="shared" si="47"/>
        <v/>
      </c>
      <c r="H92" s="67" t="str">
        <f t="shared" si="48"/>
        <v/>
      </c>
      <c r="I92" s="67" t="str">
        <f t="shared" si="40"/>
        <v/>
      </c>
      <c r="J92" s="70" t="str">
        <f t="shared" si="49"/>
        <v/>
      </c>
      <c r="K92" s="69" t="str">
        <f t="shared" si="41"/>
        <v/>
      </c>
      <c r="L92" s="70" t="str">
        <f t="shared" si="50"/>
        <v/>
      </c>
      <c r="M92" s="70" t="str">
        <f t="shared" si="42"/>
        <v/>
      </c>
      <c r="N92" s="70" t="str">
        <f t="shared" si="51"/>
        <v/>
      </c>
      <c r="O92" s="67" t="str">
        <f t="shared" si="43"/>
        <v/>
      </c>
      <c r="P92" s="70" t="str">
        <f t="shared" si="52"/>
        <v/>
      </c>
      <c r="Q92" s="71" t="str">
        <f t="shared" si="44"/>
        <v/>
      </c>
      <c r="R92" s="70" t="str">
        <f t="shared" si="53"/>
        <v/>
      </c>
      <c r="S92" s="70" t="str">
        <f t="shared" si="45"/>
        <v/>
      </c>
      <c r="T92" s="70" t="str">
        <f t="shared" si="54"/>
        <v/>
      </c>
      <c r="U92" s="68" t="str">
        <f t="shared" si="55"/>
        <v/>
      </c>
      <c r="V92" s="68" t="str">
        <f t="shared" si="56"/>
        <v/>
      </c>
      <c r="W92" s="68" t="str">
        <f t="shared" si="57"/>
        <v/>
      </c>
      <c r="X92" s="72" t="str">
        <f t="shared" si="58"/>
        <v/>
      </c>
      <c r="Y92" s="88"/>
      <c r="Z92" s="68" t="str">
        <f t="shared" si="59"/>
        <v/>
      </c>
    </row>
    <row r="93" spans="2:26" x14ac:dyDescent="0.2">
      <c r="B93" s="89"/>
      <c r="C93" s="75"/>
      <c r="D93" s="76"/>
      <c r="E93" s="76"/>
      <c r="F93" s="66" t="str">
        <f t="shared" si="46"/>
        <v/>
      </c>
      <c r="G93" s="66" t="str">
        <f t="shared" si="47"/>
        <v/>
      </c>
      <c r="H93" s="67" t="str">
        <f t="shared" si="48"/>
        <v/>
      </c>
      <c r="I93" s="67" t="str">
        <f t="shared" si="40"/>
        <v/>
      </c>
      <c r="J93" s="70" t="str">
        <f t="shared" si="49"/>
        <v/>
      </c>
      <c r="K93" s="69" t="str">
        <f t="shared" si="41"/>
        <v/>
      </c>
      <c r="L93" s="70" t="str">
        <f t="shared" si="50"/>
        <v/>
      </c>
      <c r="M93" s="70" t="str">
        <f t="shared" si="42"/>
        <v/>
      </c>
      <c r="N93" s="70" t="str">
        <f t="shared" si="51"/>
        <v/>
      </c>
      <c r="O93" s="67" t="str">
        <f t="shared" si="43"/>
        <v/>
      </c>
      <c r="P93" s="70" t="str">
        <f t="shared" si="52"/>
        <v/>
      </c>
      <c r="Q93" s="71" t="str">
        <f t="shared" si="44"/>
        <v/>
      </c>
      <c r="R93" s="70" t="str">
        <f t="shared" si="53"/>
        <v/>
      </c>
      <c r="S93" s="70" t="str">
        <f t="shared" si="45"/>
        <v/>
      </c>
      <c r="T93" s="70" t="str">
        <f t="shared" si="54"/>
        <v/>
      </c>
      <c r="U93" s="68" t="str">
        <f t="shared" si="55"/>
        <v/>
      </c>
      <c r="V93" s="68" t="str">
        <f t="shared" si="56"/>
        <v/>
      </c>
      <c r="W93" s="68" t="str">
        <f t="shared" si="57"/>
        <v/>
      </c>
      <c r="X93" s="72" t="str">
        <f t="shared" si="58"/>
        <v/>
      </c>
      <c r="Y93" s="88"/>
      <c r="Z93" s="68" t="str">
        <f t="shared" si="59"/>
        <v/>
      </c>
    </row>
    <row r="94" spans="2:26" x14ac:dyDescent="0.2">
      <c r="B94" s="89"/>
      <c r="C94" s="75"/>
      <c r="D94" s="76"/>
      <c r="E94" s="76"/>
      <c r="F94" s="66" t="str">
        <f t="shared" si="46"/>
        <v/>
      </c>
      <c r="G94" s="66" t="str">
        <f t="shared" si="47"/>
        <v/>
      </c>
      <c r="H94" s="67" t="str">
        <f t="shared" si="48"/>
        <v/>
      </c>
      <c r="I94" s="67" t="str">
        <f t="shared" si="40"/>
        <v/>
      </c>
      <c r="J94" s="70" t="str">
        <f t="shared" si="49"/>
        <v/>
      </c>
      <c r="K94" s="69" t="str">
        <f t="shared" si="41"/>
        <v/>
      </c>
      <c r="L94" s="70" t="str">
        <f t="shared" si="50"/>
        <v/>
      </c>
      <c r="M94" s="70" t="str">
        <f t="shared" si="42"/>
        <v/>
      </c>
      <c r="N94" s="70" t="str">
        <f t="shared" si="51"/>
        <v/>
      </c>
      <c r="O94" s="67" t="str">
        <f t="shared" si="43"/>
        <v/>
      </c>
      <c r="P94" s="70" t="str">
        <f t="shared" si="52"/>
        <v/>
      </c>
      <c r="Q94" s="71" t="str">
        <f t="shared" si="44"/>
        <v/>
      </c>
      <c r="R94" s="70" t="str">
        <f t="shared" si="53"/>
        <v/>
      </c>
      <c r="S94" s="70" t="str">
        <f t="shared" si="45"/>
        <v/>
      </c>
      <c r="T94" s="70" t="str">
        <f t="shared" si="54"/>
        <v/>
      </c>
      <c r="U94" s="68" t="str">
        <f t="shared" si="55"/>
        <v/>
      </c>
      <c r="V94" s="68" t="str">
        <f t="shared" si="56"/>
        <v/>
      </c>
      <c r="W94" s="68" t="str">
        <f t="shared" si="57"/>
        <v/>
      </c>
      <c r="X94" s="72" t="str">
        <f t="shared" si="58"/>
        <v/>
      </c>
      <c r="Y94" s="88"/>
      <c r="Z94" s="68" t="str">
        <f t="shared" si="59"/>
        <v/>
      </c>
    </row>
    <row r="95" spans="2:26" x14ac:dyDescent="0.2">
      <c r="B95" s="89"/>
      <c r="C95" s="75"/>
      <c r="D95" s="76"/>
      <c r="E95" s="76"/>
      <c r="F95" s="66" t="str">
        <f t="shared" si="46"/>
        <v/>
      </c>
      <c r="G95" s="66" t="str">
        <f t="shared" si="47"/>
        <v/>
      </c>
      <c r="H95" s="67" t="str">
        <f t="shared" si="48"/>
        <v/>
      </c>
      <c r="I95" s="67" t="str">
        <f t="shared" si="40"/>
        <v/>
      </c>
      <c r="J95" s="70" t="str">
        <f t="shared" si="49"/>
        <v/>
      </c>
      <c r="K95" s="69" t="str">
        <f t="shared" si="41"/>
        <v/>
      </c>
      <c r="L95" s="70" t="str">
        <f t="shared" si="50"/>
        <v/>
      </c>
      <c r="M95" s="70" t="str">
        <f t="shared" si="42"/>
        <v/>
      </c>
      <c r="N95" s="70" t="str">
        <f t="shared" si="51"/>
        <v/>
      </c>
      <c r="O95" s="67" t="str">
        <f t="shared" si="43"/>
        <v/>
      </c>
      <c r="P95" s="70" t="str">
        <f t="shared" si="52"/>
        <v/>
      </c>
      <c r="Q95" s="71" t="str">
        <f t="shared" si="44"/>
        <v/>
      </c>
      <c r="R95" s="70" t="str">
        <f t="shared" si="53"/>
        <v/>
      </c>
      <c r="S95" s="70" t="str">
        <f t="shared" si="45"/>
        <v/>
      </c>
      <c r="T95" s="70" t="str">
        <f t="shared" si="54"/>
        <v/>
      </c>
      <c r="U95" s="68" t="str">
        <f t="shared" si="55"/>
        <v/>
      </c>
      <c r="V95" s="68" t="str">
        <f t="shared" si="56"/>
        <v/>
      </c>
      <c r="W95" s="68" t="str">
        <f t="shared" si="57"/>
        <v/>
      </c>
      <c r="X95" s="72" t="str">
        <f t="shared" si="58"/>
        <v/>
      </c>
      <c r="Y95" s="88"/>
      <c r="Z95" s="68" t="str">
        <f t="shared" si="59"/>
        <v/>
      </c>
    </row>
    <row r="96" spans="2:26" x14ac:dyDescent="0.2">
      <c r="B96" s="89"/>
      <c r="C96" s="75"/>
      <c r="D96" s="76"/>
      <c r="E96" s="76"/>
      <c r="F96" s="66" t="str">
        <f t="shared" si="46"/>
        <v/>
      </c>
      <c r="G96" s="66" t="str">
        <f t="shared" si="47"/>
        <v/>
      </c>
      <c r="H96" s="67" t="str">
        <f t="shared" si="48"/>
        <v/>
      </c>
      <c r="I96" s="67" t="str">
        <f t="shared" si="40"/>
        <v/>
      </c>
      <c r="J96" s="70" t="str">
        <f t="shared" si="49"/>
        <v/>
      </c>
      <c r="K96" s="69" t="str">
        <f t="shared" si="41"/>
        <v/>
      </c>
      <c r="L96" s="70" t="str">
        <f t="shared" si="50"/>
        <v/>
      </c>
      <c r="M96" s="70" t="str">
        <f t="shared" si="42"/>
        <v/>
      </c>
      <c r="N96" s="70" t="str">
        <f t="shared" si="51"/>
        <v/>
      </c>
      <c r="O96" s="67" t="str">
        <f t="shared" si="43"/>
        <v/>
      </c>
      <c r="P96" s="70" t="str">
        <f t="shared" si="52"/>
        <v/>
      </c>
      <c r="Q96" s="71" t="str">
        <f t="shared" si="44"/>
        <v/>
      </c>
      <c r="R96" s="70" t="str">
        <f t="shared" si="53"/>
        <v/>
      </c>
      <c r="S96" s="70" t="str">
        <f t="shared" si="45"/>
        <v/>
      </c>
      <c r="T96" s="70" t="str">
        <f t="shared" si="54"/>
        <v/>
      </c>
      <c r="U96" s="68" t="str">
        <f t="shared" si="55"/>
        <v/>
      </c>
      <c r="V96" s="68" t="str">
        <f t="shared" si="56"/>
        <v/>
      </c>
      <c r="W96" s="68" t="str">
        <f t="shared" si="57"/>
        <v/>
      </c>
      <c r="X96" s="72" t="str">
        <f t="shared" si="58"/>
        <v/>
      </c>
      <c r="Y96" s="88"/>
      <c r="Z96" s="68" t="str">
        <f t="shared" si="59"/>
        <v/>
      </c>
    </row>
    <row r="97" spans="2:26" x14ac:dyDescent="0.2">
      <c r="B97" s="89"/>
      <c r="C97" s="75"/>
      <c r="D97" s="76"/>
      <c r="E97" s="76"/>
      <c r="F97" s="66" t="str">
        <f t="shared" si="46"/>
        <v/>
      </c>
      <c r="G97" s="66" t="str">
        <f t="shared" si="47"/>
        <v/>
      </c>
      <c r="H97" s="67" t="str">
        <f t="shared" si="48"/>
        <v/>
      </c>
      <c r="I97" s="67" t="str">
        <f t="shared" si="40"/>
        <v/>
      </c>
      <c r="J97" s="70" t="str">
        <f t="shared" si="49"/>
        <v/>
      </c>
      <c r="K97" s="69" t="str">
        <f t="shared" si="41"/>
        <v/>
      </c>
      <c r="L97" s="70" t="str">
        <f t="shared" si="50"/>
        <v/>
      </c>
      <c r="M97" s="70" t="str">
        <f t="shared" si="42"/>
        <v/>
      </c>
      <c r="N97" s="70" t="str">
        <f t="shared" si="51"/>
        <v/>
      </c>
      <c r="O97" s="67" t="str">
        <f t="shared" si="43"/>
        <v/>
      </c>
      <c r="P97" s="70" t="str">
        <f t="shared" si="52"/>
        <v/>
      </c>
      <c r="Q97" s="71" t="str">
        <f t="shared" si="44"/>
        <v/>
      </c>
      <c r="R97" s="70" t="str">
        <f t="shared" si="53"/>
        <v/>
      </c>
      <c r="S97" s="70" t="str">
        <f t="shared" si="45"/>
        <v/>
      </c>
      <c r="T97" s="70" t="str">
        <f t="shared" si="54"/>
        <v/>
      </c>
      <c r="U97" s="68" t="str">
        <f t="shared" si="55"/>
        <v/>
      </c>
      <c r="V97" s="68" t="str">
        <f t="shared" si="56"/>
        <v/>
      </c>
      <c r="W97" s="68" t="str">
        <f t="shared" si="57"/>
        <v/>
      </c>
      <c r="X97" s="72" t="str">
        <f t="shared" si="58"/>
        <v/>
      </c>
      <c r="Y97" s="88"/>
      <c r="Z97" s="68" t="str">
        <f t="shared" si="59"/>
        <v/>
      </c>
    </row>
    <row r="98" spans="2:26" x14ac:dyDescent="0.2">
      <c r="B98" s="89"/>
      <c r="C98" s="75"/>
      <c r="D98" s="76"/>
      <c r="E98" s="76"/>
      <c r="F98" s="66" t="str">
        <f t="shared" si="46"/>
        <v/>
      </c>
      <c r="G98" s="66" t="str">
        <f t="shared" si="47"/>
        <v/>
      </c>
      <c r="H98" s="67" t="str">
        <f t="shared" si="48"/>
        <v/>
      </c>
      <c r="I98" s="67" t="str">
        <f t="shared" si="40"/>
        <v/>
      </c>
      <c r="J98" s="70" t="str">
        <f t="shared" si="49"/>
        <v/>
      </c>
      <c r="K98" s="69" t="str">
        <f t="shared" si="41"/>
        <v/>
      </c>
      <c r="L98" s="70" t="str">
        <f t="shared" si="50"/>
        <v/>
      </c>
      <c r="M98" s="70" t="str">
        <f t="shared" si="42"/>
        <v/>
      </c>
      <c r="N98" s="70" t="str">
        <f t="shared" si="51"/>
        <v/>
      </c>
      <c r="O98" s="67" t="str">
        <f t="shared" si="43"/>
        <v/>
      </c>
      <c r="P98" s="70" t="str">
        <f t="shared" si="52"/>
        <v/>
      </c>
      <c r="Q98" s="71" t="str">
        <f t="shared" si="44"/>
        <v/>
      </c>
      <c r="R98" s="70" t="str">
        <f t="shared" si="53"/>
        <v/>
      </c>
      <c r="S98" s="70" t="str">
        <f t="shared" si="45"/>
        <v/>
      </c>
      <c r="T98" s="70" t="str">
        <f t="shared" si="54"/>
        <v/>
      </c>
      <c r="U98" s="68" t="str">
        <f t="shared" si="55"/>
        <v/>
      </c>
      <c r="V98" s="68" t="str">
        <f t="shared" si="56"/>
        <v/>
      </c>
      <c r="W98" s="68" t="str">
        <f t="shared" si="57"/>
        <v/>
      </c>
      <c r="X98" s="72" t="str">
        <f t="shared" si="58"/>
        <v/>
      </c>
      <c r="Y98" s="88"/>
      <c r="Z98" s="68" t="str">
        <f t="shared" si="59"/>
        <v/>
      </c>
    </row>
    <row r="99" spans="2:26" x14ac:dyDescent="0.2">
      <c r="B99" s="89"/>
      <c r="C99" s="75"/>
      <c r="D99" s="76"/>
      <c r="E99" s="76"/>
      <c r="F99" s="66" t="str">
        <f t="shared" si="46"/>
        <v/>
      </c>
      <c r="G99" s="66" t="str">
        <f t="shared" si="47"/>
        <v/>
      </c>
      <c r="H99" s="67" t="str">
        <f t="shared" si="48"/>
        <v/>
      </c>
      <c r="I99" s="67" t="str">
        <f t="shared" si="40"/>
        <v/>
      </c>
      <c r="J99" s="70" t="str">
        <f t="shared" si="49"/>
        <v/>
      </c>
      <c r="K99" s="69" t="str">
        <f t="shared" si="41"/>
        <v/>
      </c>
      <c r="L99" s="70" t="str">
        <f t="shared" si="50"/>
        <v/>
      </c>
      <c r="M99" s="70" t="str">
        <f t="shared" si="42"/>
        <v/>
      </c>
      <c r="N99" s="70" t="str">
        <f t="shared" si="51"/>
        <v/>
      </c>
      <c r="O99" s="67" t="str">
        <f t="shared" si="43"/>
        <v/>
      </c>
      <c r="P99" s="70" t="str">
        <f t="shared" si="52"/>
        <v/>
      </c>
      <c r="Q99" s="71" t="str">
        <f t="shared" si="44"/>
        <v/>
      </c>
      <c r="R99" s="70" t="str">
        <f t="shared" si="53"/>
        <v/>
      </c>
      <c r="S99" s="70" t="str">
        <f t="shared" si="45"/>
        <v/>
      </c>
      <c r="T99" s="70" t="str">
        <f t="shared" si="54"/>
        <v/>
      </c>
      <c r="U99" s="68" t="str">
        <f t="shared" si="55"/>
        <v/>
      </c>
      <c r="V99" s="68" t="str">
        <f t="shared" si="56"/>
        <v/>
      </c>
      <c r="W99" s="68" t="str">
        <f t="shared" si="57"/>
        <v/>
      </c>
      <c r="X99" s="72" t="str">
        <f t="shared" si="58"/>
        <v/>
      </c>
      <c r="Y99" s="88"/>
      <c r="Z99" s="68" t="str">
        <f t="shared" si="59"/>
        <v/>
      </c>
    </row>
    <row r="100" spans="2:26" x14ac:dyDescent="0.2">
      <c r="B100" s="89"/>
      <c r="C100" s="75"/>
      <c r="D100" s="76"/>
      <c r="E100" s="76"/>
      <c r="F100" s="66" t="str">
        <f t="shared" si="46"/>
        <v/>
      </c>
      <c r="G100" s="66" t="str">
        <f t="shared" si="47"/>
        <v/>
      </c>
      <c r="H100" s="67" t="str">
        <f t="shared" si="48"/>
        <v/>
      </c>
      <c r="I100" s="67" t="str">
        <f t="shared" si="40"/>
        <v/>
      </c>
      <c r="J100" s="70" t="str">
        <f t="shared" si="49"/>
        <v/>
      </c>
      <c r="K100" s="69" t="str">
        <f t="shared" si="41"/>
        <v/>
      </c>
      <c r="L100" s="70" t="str">
        <f t="shared" si="50"/>
        <v/>
      </c>
      <c r="M100" s="70" t="str">
        <f t="shared" si="42"/>
        <v/>
      </c>
      <c r="N100" s="70" t="str">
        <f t="shared" si="51"/>
        <v/>
      </c>
      <c r="O100" s="67" t="str">
        <f t="shared" si="43"/>
        <v/>
      </c>
      <c r="P100" s="70" t="str">
        <f t="shared" si="52"/>
        <v/>
      </c>
      <c r="Q100" s="71" t="str">
        <f t="shared" si="44"/>
        <v/>
      </c>
      <c r="R100" s="70" t="str">
        <f t="shared" si="53"/>
        <v/>
      </c>
      <c r="S100" s="70" t="str">
        <f t="shared" si="45"/>
        <v/>
      </c>
      <c r="T100" s="70" t="str">
        <f t="shared" si="54"/>
        <v/>
      </c>
      <c r="U100" s="68" t="str">
        <f t="shared" si="55"/>
        <v/>
      </c>
      <c r="V100" s="68" t="str">
        <f t="shared" si="56"/>
        <v/>
      </c>
      <c r="W100" s="68" t="str">
        <f t="shared" si="57"/>
        <v/>
      </c>
      <c r="X100" s="72" t="str">
        <f t="shared" si="58"/>
        <v/>
      </c>
      <c r="Y100" s="88"/>
      <c r="Z100" s="68" t="str">
        <f t="shared" si="59"/>
        <v/>
      </c>
    </row>
    <row r="101" spans="2:26" x14ac:dyDescent="0.2">
      <c r="B101" s="89"/>
      <c r="C101" s="75"/>
      <c r="D101" s="76"/>
      <c r="E101" s="76"/>
      <c r="F101" s="66" t="str">
        <f t="shared" si="46"/>
        <v/>
      </c>
      <c r="G101" s="66" t="str">
        <f t="shared" si="47"/>
        <v/>
      </c>
      <c r="H101" s="67" t="str">
        <f t="shared" si="48"/>
        <v/>
      </c>
      <c r="I101" s="67" t="str">
        <f t="shared" si="40"/>
        <v/>
      </c>
      <c r="J101" s="70" t="str">
        <f t="shared" si="49"/>
        <v/>
      </c>
      <c r="K101" s="69" t="str">
        <f t="shared" si="41"/>
        <v/>
      </c>
      <c r="L101" s="70" t="str">
        <f t="shared" si="50"/>
        <v/>
      </c>
      <c r="M101" s="70" t="str">
        <f t="shared" si="42"/>
        <v/>
      </c>
      <c r="N101" s="70" t="str">
        <f t="shared" si="51"/>
        <v/>
      </c>
      <c r="O101" s="67" t="str">
        <f t="shared" si="43"/>
        <v/>
      </c>
      <c r="P101" s="70" t="str">
        <f t="shared" si="52"/>
        <v/>
      </c>
      <c r="Q101" s="71" t="str">
        <f t="shared" si="44"/>
        <v/>
      </c>
      <c r="R101" s="70" t="str">
        <f t="shared" si="53"/>
        <v/>
      </c>
      <c r="S101" s="70" t="str">
        <f t="shared" si="45"/>
        <v/>
      </c>
      <c r="T101" s="70" t="str">
        <f t="shared" si="54"/>
        <v/>
      </c>
      <c r="U101" s="68" t="str">
        <f t="shared" si="55"/>
        <v/>
      </c>
      <c r="V101" s="68" t="str">
        <f t="shared" si="56"/>
        <v/>
      </c>
      <c r="W101" s="68" t="str">
        <f t="shared" si="57"/>
        <v/>
      </c>
      <c r="X101" s="72" t="str">
        <f t="shared" si="58"/>
        <v/>
      </c>
      <c r="Y101" s="88"/>
      <c r="Z101" s="68" t="str">
        <f t="shared" si="59"/>
        <v/>
      </c>
    </row>
    <row r="102" spans="2:26" x14ac:dyDescent="0.2">
      <c r="B102" s="89"/>
      <c r="C102" s="75"/>
      <c r="D102" s="76"/>
      <c r="E102" s="76"/>
      <c r="F102" s="66" t="str">
        <f t="shared" si="46"/>
        <v/>
      </c>
      <c r="G102" s="66" t="str">
        <f t="shared" si="47"/>
        <v/>
      </c>
      <c r="H102" s="67" t="str">
        <f t="shared" si="48"/>
        <v/>
      </c>
      <c r="I102" s="67" t="str">
        <f t="shared" si="40"/>
        <v/>
      </c>
      <c r="J102" s="70" t="str">
        <f t="shared" si="49"/>
        <v/>
      </c>
      <c r="K102" s="69" t="str">
        <f t="shared" si="41"/>
        <v/>
      </c>
      <c r="L102" s="70" t="str">
        <f t="shared" si="50"/>
        <v/>
      </c>
      <c r="M102" s="70" t="str">
        <f t="shared" si="42"/>
        <v/>
      </c>
      <c r="N102" s="70" t="str">
        <f t="shared" si="51"/>
        <v/>
      </c>
      <c r="O102" s="67" t="str">
        <f t="shared" si="43"/>
        <v/>
      </c>
      <c r="P102" s="70" t="str">
        <f t="shared" si="52"/>
        <v/>
      </c>
      <c r="Q102" s="71" t="str">
        <f t="shared" si="44"/>
        <v/>
      </c>
      <c r="R102" s="70" t="str">
        <f t="shared" si="53"/>
        <v/>
      </c>
      <c r="S102" s="70" t="str">
        <f t="shared" si="45"/>
        <v/>
      </c>
      <c r="T102" s="70" t="str">
        <f t="shared" si="54"/>
        <v/>
      </c>
      <c r="U102" s="68" t="str">
        <f t="shared" si="55"/>
        <v/>
      </c>
      <c r="V102" s="68" t="str">
        <f t="shared" si="56"/>
        <v/>
      </c>
      <c r="W102" s="68" t="str">
        <f t="shared" si="57"/>
        <v/>
      </c>
      <c r="X102" s="72" t="str">
        <f t="shared" si="58"/>
        <v/>
      </c>
      <c r="Y102" s="88"/>
      <c r="Z102" s="68" t="str">
        <f t="shared" si="59"/>
        <v/>
      </c>
    </row>
    <row r="103" spans="2:26" x14ac:dyDescent="0.2">
      <c r="B103" s="89"/>
      <c r="C103" s="75"/>
      <c r="D103" s="76"/>
      <c r="E103" s="76"/>
      <c r="F103" s="66" t="str">
        <f t="shared" si="46"/>
        <v/>
      </c>
      <c r="G103" s="66" t="str">
        <f t="shared" si="47"/>
        <v/>
      </c>
      <c r="H103" s="67" t="str">
        <f t="shared" si="48"/>
        <v/>
      </c>
      <c r="I103" s="67" t="str">
        <f t="shared" si="40"/>
        <v/>
      </c>
      <c r="J103" s="70" t="str">
        <f t="shared" si="49"/>
        <v/>
      </c>
      <c r="K103" s="69" t="str">
        <f t="shared" si="41"/>
        <v/>
      </c>
      <c r="L103" s="70" t="str">
        <f t="shared" si="50"/>
        <v/>
      </c>
      <c r="M103" s="70" t="str">
        <f t="shared" si="42"/>
        <v/>
      </c>
      <c r="N103" s="70" t="str">
        <f t="shared" si="51"/>
        <v/>
      </c>
      <c r="O103" s="67" t="str">
        <f t="shared" si="43"/>
        <v/>
      </c>
      <c r="P103" s="70" t="str">
        <f t="shared" si="52"/>
        <v/>
      </c>
      <c r="Q103" s="71" t="str">
        <f t="shared" si="44"/>
        <v/>
      </c>
      <c r="R103" s="70" t="str">
        <f t="shared" si="53"/>
        <v/>
      </c>
      <c r="S103" s="70" t="str">
        <f t="shared" si="45"/>
        <v/>
      </c>
      <c r="T103" s="70" t="str">
        <f t="shared" si="54"/>
        <v/>
      </c>
      <c r="U103" s="68" t="str">
        <f t="shared" si="55"/>
        <v/>
      </c>
      <c r="V103" s="68" t="str">
        <f t="shared" si="56"/>
        <v/>
      </c>
      <c r="W103" s="68" t="str">
        <f t="shared" si="57"/>
        <v/>
      </c>
      <c r="X103" s="72" t="str">
        <f t="shared" si="58"/>
        <v/>
      </c>
      <c r="Y103" s="88"/>
      <c r="Z103" s="68" t="str">
        <f t="shared" si="59"/>
        <v/>
      </c>
    </row>
    <row r="104" spans="2:26" x14ac:dyDescent="0.2">
      <c r="B104" s="89"/>
      <c r="C104" s="75"/>
      <c r="D104" s="76"/>
      <c r="E104" s="76"/>
      <c r="F104" s="66" t="str">
        <f t="shared" si="46"/>
        <v/>
      </c>
      <c r="G104" s="66" t="str">
        <f t="shared" si="47"/>
        <v/>
      </c>
      <c r="H104" s="67" t="str">
        <f t="shared" si="48"/>
        <v/>
      </c>
      <c r="I104" s="67" t="str">
        <f t="shared" si="40"/>
        <v/>
      </c>
      <c r="J104" s="70" t="str">
        <f t="shared" si="49"/>
        <v/>
      </c>
      <c r="K104" s="69" t="str">
        <f t="shared" si="41"/>
        <v/>
      </c>
      <c r="L104" s="70" t="str">
        <f t="shared" si="50"/>
        <v/>
      </c>
      <c r="M104" s="70" t="str">
        <f t="shared" si="42"/>
        <v/>
      </c>
      <c r="N104" s="70" t="str">
        <f t="shared" si="51"/>
        <v/>
      </c>
      <c r="O104" s="67" t="str">
        <f t="shared" si="43"/>
        <v/>
      </c>
      <c r="P104" s="70" t="str">
        <f t="shared" si="52"/>
        <v/>
      </c>
      <c r="Q104" s="71" t="str">
        <f t="shared" si="44"/>
        <v/>
      </c>
      <c r="R104" s="70" t="str">
        <f t="shared" si="53"/>
        <v/>
      </c>
      <c r="S104" s="70" t="str">
        <f t="shared" si="45"/>
        <v/>
      </c>
      <c r="T104" s="70" t="str">
        <f t="shared" si="54"/>
        <v/>
      </c>
      <c r="U104" s="68" t="str">
        <f t="shared" si="55"/>
        <v/>
      </c>
      <c r="V104" s="68" t="str">
        <f t="shared" si="56"/>
        <v/>
      </c>
      <c r="W104" s="68" t="str">
        <f t="shared" si="57"/>
        <v/>
      </c>
      <c r="X104" s="72" t="str">
        <f t="shared" si="58"/>
        <v/>
      </c>
      <c r="Y104" s="88"/>
      <c r="Z104" s="68" t="str">
        <f t="shared" si="59"/>
        <v/>
      </c>
    </row>
    <row r="105" spans="2:26" x14ac:dyDescent="0.2">
      <c r="B105" s="89"/>
      <c r="C105" s="75"/>
      <c r="D105" s="76"/>
      <c r="E105" s="76"/>
      <c r="F105" s="66" t="str">
        <f t="shared" si="46"/>
        <v/>
      </c>
      <c r="G105" s="66" t="str">
        <f t="shared" si="47"/>
        <v/>
      </c>
      <c r="H105" s="67" t="str">
        <f t="shared" si="48"/>
        <v/>
      </c>
      <c r="I105" s="67" t="str">
        <f t="shared" si="40"/>
        <v/>
      </c>
      <c r="J105" s="70" t="str">
        <f t="shared" si="49"/>
        <v/>
      </c>
      <c r="K105" s="69" t="str">
        <f t="shared" si="41"/>
        <v/>
      </c>
      <c r="L105" s="70" t="str">
        <f t="shared" si="50"/>
        <v/>
      </c>
      <c r="M105" s="70" t="str">
        <f t="shared" si="42"/>
        <v/>
      </c>
      <c r="N105" s="70" t="str">
        <f t="shared" si="51"/>
        <v/>
      </c>
      <c r="O105" s="67" t="str">
        <f t="shared" si="43"/>
        <v/>
      </c>
      <c r="P105" s="70" t="str">
        <f t="shared" si="52"/>
        <v/>
      </c>
      <c r="Q105" s="71" t="str">
        <f t="shared" si="44"/>
        <v/>
      </c>
      <c r="R105" s="70" t="str">
        <f t="shared" si="53"/>
        <v/>
      </c>
      <c r="S105" s="70" t="str">
        <f t="shared" si="45"/>
        <v/>
      </c>
      <c r="T105" s="70" t="str">
        <f t="shared" si="54"/>
        <v/>
      </c>
      <c r="U105" s="68" t="str">
        <f t="shared" si="55"/>
        <v/>
      </c>
      <c r="V105" s="68" t="str">
        <f t="shared" si="56"/>
        <v/>
      </c>
      <c r="W105" s="68" t="str">
        <f t="shared" si="57"/>
        <v/>
      </c>
      <c r="X105" s="72" t="str">
        <f t="shared" si="58"/>
        <v/>
      </c>
      <c r="Y105" s="88"/>
      <c r="Z105" s="68" t="str">
        <f t="shared" si="59"/>
        <v/>
      </c>
    </row>
  </sheetData>
  <sheetProtection algorithmName="SHA-512" hashValue="rX2NuCc+KcWMPSX7syMrxMeZ192hwE+DG4GzRAwTx9L+0A1i8t+OjOMmaV/g+O+NLrkrxC/mvsD7lU/mU/ZJ5w==" saltValue="8oJRy38dYXmaD5Y6jLHK+g==" spinCount="100000" sheet="1" objects="1" scenarios="1"/>
  <mergeCells count="2">
    <mergeCell ref="I5:N5"/>
    <mergeCell ref="O5:T5"/>
  </mergeCells>
  <phoneticPr fontId="10" type="noConversion"/>
  <pageMargins left="0.7" right="0.7" top="0.75" bottom="0.75" header="0.3" footer="0.3"/>
  <ignoredErrors>
    <ignoredError sqref="H1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ColWidth="10.83203125" defaultRowHeight="15" x14ac:dyDescent="0.2"/>
  <cols>
    <col min="1" max="16384" width="10.83203125" style="39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Inicio</vt:lpstr>
      <vt:lpstr>Fundamento legal</vt:lpstr>
      <vt:lpstr>Tabla Prestaciones</vt:lpstr>
      <vt:lpstr>Tabla referencia fecha cal vac</vt:lpstr>
      <vt:lpstr>Cálculo año transición</vt:lpstr>
      <vt:lpstr>Cálculo F.I. Proporcional</vt:lpstr>
      <vt:lpstr>Hoja1</vt:lpstr>
      <vt:lpstr>Prestaciones_2022</vt:lpstr>
      <vt:lpstr>Prestaciones_2023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Aldana</dc:creator>
  <cp:lastModifiedBy>Daniela Vargas Alvarado</cp:lastModifiedBy>
  <dcterms:created xsi:type="dcterms:W3CDTF">2022-10-18T21:29:17Z</dcterms:created>
  <dcterms:modified xsi:type="dcterms:W3CDTF">2023-01-27T16:17:22Z</dcterms:modified>
</cp:coreProperties>
</file>